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ownloads\"/>
    </mc:Choice>
  </mc:AlternateContent>
  <xr:revisionPtr revIDLastSave="0" documentId="13_ncr:1_{DE9C628E-2E45-45A7-87AB-373223FFFE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ina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D106" i="1"/>
  <c r="D103" i="1"/>
  <c r="D93" i="1"/>
  <c r="D90" i="1"/>
  <c r="D88" i="1"/>
  <c r="D84" i="1"/>
  <c r="D85" i="1"/>
  <c r="D86" i="1"/>
  <c r="D87" i="1"/>
  <c r="D89" i="1"/>
  <c r="D91" i="1"/>
  <c r="D92" i="1"/>
  <c r="D94" i="1"/>
  <c r="D95" i="1"/>
  <c r="D96" i="1"/>
  <c r="D97" i="1"/>
  <c r="D98" i="1"/>
  <c r="D99" i="1"/>
  <c r="D100" i="1"/>
  <c r="D101" i="1"/>
  <c r="D102" i="1"/>
  <c r="D104" i="1"/>
  <c r="D105" i="1"/>
  <c r="D83" i="1"/>
  <c r="G53" i="1"/>
  <c r="G54" i="1"/>
  <c r="G55" i="1"/>
  <c r="G52" i="1"/>
  <c r="F56" i="1"/>
  <c r="F53" i="1"/>
  <c r="F54" i="1"/>
  <c r="F55" i="1"/>
  <c r="F52" i="1"/>
</calcChain>
</file>

<file path=xl/sharedStrings.xml><?xml version="1.0" encoding="utf-8"?>
<sst xmlns="http://schemas.openxmlformats.org/spreadsheetml/2006/main" count="213" uniqueCount="101">
  <si>
    <t xml:space="preserve">D. LOPENDE DOSSIERS </t>
  </si>
  <si>
    <t>Tabel 23 - Lopende dossiers per zorgkas uitgesplitst naar zorgvorm</t>
  </si>
  <si>
    <t>Aantal</t>
  </si>
  <si>
    <t>Mantel- en</t>
  </si>
  <si>
    <t>thuiszorg</t>
  </si>
  <si>
    <t>Aandeel</t>
  </si>
  <si>
    <t>zorgkas</t>
  </si>
  <si>
    <t>Residentiële</t>
  </si>
  <si>
    <t>zorg</t>
  </si>
  <si>
    <t>Totaal</t>
  </si>
  <si>
    <t xml:space="preserve">% Mantel- </t>
  </si>
  <si>
    <t>en thuiszorg</t>
  </si>
  <si>
    <t>zk t.o.v. totaal zk</t>
  </si>
  <si>
    <t>% Residentieel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</si>
  <si>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</si>
  <si>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</si>
  <si>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</si>
  <si>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</si>
  <si>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</si>
  <si>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</si>
  <si>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24 - Aandeel van de VT'ers* in de lopende dossiers per zorgkas uitgesplitst naar zorgvorm</t>
  </si>
  <si>
    <t>mantel-en thuiszorg</t>
  </si>
  <si>
    <t>residentiële zorg</t>
  </si>
  <si>
    <t>VT</t>
  </si>
  <si>
    <t>% VT t.o.v totaal zk</t>
  </si>
  <si>
    <t>Totaal zorgkas</t>
  </si>
  <si>
    <t>Tabel 25 - Duurtijd van de lopende dossiers in de mantel- en thuiszorg per zorgkas</t>
  </si>
  <si>
    <t>&gt;= 0 mnd en &lt;= 5 mnd</t>
  </si>
  <si>
    <t>&gt; 5 mnd en &lt;= 12 mnd</t>
  </si>
  <si>
    <t>&gt; 12 mnd en &lt;= 24 mnd</t>
  </si>
  <si>
    <t>&gt; 24 mnd en &lt;= 36 mnd</t>
  </si>
  <si>
    <t>&gt; 36 mnd</t>
  </si>
  <si>
    <t>duurtijd</t>
  </si>
  <si>
    <t>t.o.v. totaal</t>
  </si>
  <si>
    <t>voor duurtijd</t>
  </si>
  <si>
    <t>Tabel 26 - Evolutie van de lopende dossiers per zorgkas</t>
  </si>
  <si>
    <t>jaarperiode: 2021</t>
  </si>
  <si>
    <t>jaarperiode: 2022</t>
  </si>
  <si>
    <t>groei</t>
  </si>
  <si>
    <t>Tabel 27 - Lopende dossiers per gewest uitgesplitst naar zorgvorm</t>
  </si>
  <si>
    <t>Mantel-</t>
  </si>
  <si>
    <t>% M&amp;T</t>
  </si>
  <si>
    <t>Residientiële</t>
  </si>
  <si>
    <t>% Resid</t>
  </si>
  <si>
    <t>Vlaanderen</t>
  </si>
  <si>
    <t>Brussel</t>
  </si>
  <si>
    <t>Buitenland</t>
  </si>
  <si>
    <t>Onbekend</t>
  </si>
  <si>
    <t>Tabel 31 - Lopende dossiers per leeftijdscategorie uitgesplitst naar zorgvorm</t>
  </si>
  <si>
    <t>% Leeftijdscategorie</t>
  </si>
  <si>
    <t>t.o.v. totaal mantel</t>
  </si>
  <si>
    <t>Residentiële zorg</t>
  </si>
  <si>
    <t>leeftijd: &lt; 26 jaar</t>
  </si>
  <si>
    <t>leeftijd: 0 - 18 jaar</t>
  </si>
  <si>
    <t>leeftijd: 19 - 25 jaar</t>
  </si>
  <si>
    <t>Totaal leeftijd &lt;26 jaar</t>
  </si>
  <si>
    <t>leeftijd: 26 - 44 jaar</t>
  </si>
  <si>
    <t>leeftijd: 45 - 64 jaar</t>
  </si>
  <si>
    <t>Totaal leeftijd 26 - 64 jaar</t>
  </si>
  <si>
    <t>leeftijd: 65 - 79 jaar</t>
  </si>
  <si>
    <t>leeftijd: 65 - 69 jaar</t>
  </si>
  <si>
    <t>leeftijd: 70 - 74 jaar</t>
  </si>
  <si>
    <t>leeftijd: 75 - 79 jaar</t>
  </si>
  <si>
    <t>Totaal leeftijd 65 - 79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</si>
  <si>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</si>
  <si>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</si>
  <si>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</si>
  <si>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</si>
  <si>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</si>
  <si>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</si>
  <si>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Totaal leeftijd &gt;= 80 jaar</t>
  </si>
  <si>
    <t>Tabel 32 - Lopende dossiers per indicatiestelling of attest mantel- en thuiszorg</t>
  </si>
  <si>
    <t xml:space="preserve"> en thuiszorg</t>
  </si>
  <si>
    <t>Gemachtigde indicatiesteller</t>
  </si>
  <si>
    <t>OCMW</t>
  </si>
  <si>
    <t>Diensten maatschappelijk werk</t>
  </si>
  <si>
    <t>Lokale dienstencentra</t>
  </si>
  <si>
    <t>Dienst logistieke hulp</t>
  </si>
  <si>
    <t>Controleorgaan</t>
  </si>
  <si>
    <t>Beroep</t>
  </si>
  <si>
    <t>BelRAI screener ZKC</t>
  </si>
  <si>
    <t>BelRAI screener ABC</t>
  </si>
  <si>
    <t>Attest</t>
  </si>
  <si>
    <t>Katz Thuisverpleging</t>
  </si>
  <si>
    <t>Katz Verzorgingsinrichting</t>
  </si>
  <si>
    <t>Medisch-sociale schaal IT - THAB</t>
  </si>
  <si>
    <t>Zorgtoeslag of aanvullende kinderbijslag</t>
  </si>
  <si>
    <t>Kine E-attest</t>
  </si>
  <si>
    <t>BelRAI screener voorziening</t>
  </si>
  <si>
    <t>BelRAI screener gezondheidszorgberoep</t>
  </si>
  <si>
    <t>Palliatief forfait</t>
  </si>
  <si>
    <t>Andere</t>
  </si>
  <si>
    <t>Niet ingevuld</t>
  </si>
  <si>
    <t>Vreemde veldinvulling</t>
  </si>
  <si>
    <t>Tabel 33 - Lopende dossiers met palliatief forfait voor of tijdens de carenzperiode</t>
  </si>
  <si>
    <t>palliatief forfait voor of tijdens carenz</t>
  </si>
  <si>
    <t>aandeel zorgkas</t>
  </si>
  <si>
    <t>% totaal</t>
  </si>
  <si>
    <t>% Mantel-</t>
  </si>
  <si>
    <t>Dienst gezinszorg</t>
  </si>
  <si>
    <t>BEL gezinszorg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</si>
</sst>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%"/>
    <numFmt numFmtId="166" formatCode="d\-mmm\-yy"/>
  </numFmts>
  <fonts count="11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</fills>
  <borders count="1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top"/>
    </xf>
    <xf numFmtId="0" fontId="0" fillId="2" borderId="3" xfId="0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/>
    </xf>
    <xf numFmtId="3" fontId="6" fillId="0" borderId="5" xfId="0" applyNumberFormat="1" applyFont="1" applyBorder="1" applyAlignment="1">
      <alignment horizontal="right" vertical="top"/>
    </xf>
    <xf numFmtId="164" fontId="6" fillId="0" borderId="5" xfId="0" applyNumberFormat="1" applyFont="1" applyBorder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left" vertical="top"/>
    </xf>
    <xf numFmtId="3" fontId="3" fillId="4" borderId="8" xfId="0" applyNumberFormat="1" applyFont="1" applyFill="1" applyBorder="1" applyAlignment="1">
      <alignment horizontal="right" vertical="top"/>
    </xf>
    <xf numFmtId="164" fontId="3" fillId="4" borderId="8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165" fontId="3" fillId="4" borderId="8" xfId="0" applyNumberFormat="1" applyFont="1" applyFill="1" applyBorder="1" applyAlignment="1">
      <alignment horizontal="right" vertical="top"/>
    </xf>
    <xf numFmtId="3" fontId="8" fillId="5" borderId="15" xfId="0" applyNumberFormat="1" applyFont="1" applyFill="1" applyBorder="1" applyAlignment="1">
      <alignment horizontal="left" vertical="top"/>
    </xf>
    <xf numFmtId="164" fontId="8" fillId="5" borderId="15" xfId="0" applyNumberFormat="1" applyFont="1" applyFill="1" applyBorder="1" applyAlignment="1">
      <alignment horizontal="left" vertical="top"/>
    </xf>
    <xf numFmtId="0" fontId="8" fillId="5" borderId="7" xfId="0" applyFont="1" applyFill="1" applyBorder="1" applyAlignment="1">
      <alignment horizontal="left" vertical="top"/>
    </xf>
    <xf numFmtId="10" fontId="6" fillId="0" borderId="5" xfId="1" applyNumberFormat="1" applyFont="1" applyBorder="1" applyAlignment="1">
      <alignment horizontal="right" vertical="top"/>
    </xf>
    <xf numFmtId="3" fontId="8" fillId="5" borderId="15" xfId="0" applyNumberFormat="1" applyFont="1" applyFill="1" applyBorder="1" applyAlignment="1">
      <alignment horizontal="right" vertical="top"/>
    </xf>
    <xf numFmtId="9" fontId="8" fillId="5" borderId="15" xfId="1" applyFont="1" applyFill="1" applyBorder="1" applyAlignment="1">
      <alignment horizontal="right" vertical="top"/>
    </xf>
    <xf numFmtId="10" fontId="8" fillId="5" borderId="15" xfId="1" applyNumberFormat="1" applyFont="1" applyFill="1" applyBorder="1" applyAlignment="1">
      <alignment horizontal="right" vertical="top"/>
    </xf>
    <xf numFmtId="4" fontId="8" fillId="5" borderId="15" xfId="0" applyNumberFormat="1" applyFont="1" applyFill="1" applyBorder="1" applyAlignment="1">
      <alignment horizontal="right" vertical="top"/>
    </xf>
    <xf numFmtId="3" fontId="0" fillId="0" borderId="0" xfId="0" applyNumberFormat="1"/>
    <xf numFmtId="10" fontId="0" fillId="0" borderId="0" xfId="0" applyNumberFormat="1"/>
    <xf numFmtId="10" fontId="0" fillId="0" borderId="0" xfId="1" applyNumberFormat="1" applyFont="1"/>
    <xf numFmtId="0" fontId="0" fillId="0" borderId="0" xfId="0"/>
    <xf numFmtId="166" fontId="9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center" vertical="top"/>
    </xf>
    <xf numFmtId="21" fontId="9" fillId="0" borderId="0" xfId="0" applyNumberFormat="1" applyFont="1" applyAlignment="1">
      <alignment horizontal="right" vertical="top"/>
    </xf>
    <xf numFmtId="0" fontId="7" fillId="3" borderId="7" xfId="0" applyFont="1" applyFill="1" applyBorder="1" applyAlignment="1">
      <alignment horizontal="left" vertical="top"/>
    </xf>
    <xf numFmtId="0" fontId="0" fillId="3" borderId="16" xfId="0" applyFill="1" applyBorder="1"/>
    <xf numFmtId="0" fontId="2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left" vertical="top"/>
    </xf>
    <xf numFmtId="0" fontId="8" fillId="5" borderId="15" xfId="0" applyFont="1" applyFill="1" applyBorder="1" applyAlignment="1">
      <alignment horizontal="left" vertical="top"/>
    </xf>
    <xf numFmtId="0" fontId="0" fillId="5" borderId="15" xfId="0" applyFill="1" applyBorder="1"/>
    <xf numFmtId="0" fontId="3" fillId="0" borderId="0" xfId="0" applyFont="1" applyAlignment="1">
      <alignment horizontal="center" vertical="top"/>
    </xf>
    <xf numFmtId="0" fontId="8" fillId="5" borderId="1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8" fillId="5" borderId="12" xfId="0" applyFont="1" applyFill="1" applyBorder="1" applyAlignment="1">
      <alignment horizontal="left" vertical="top"/>
    </xf>
    <xf numFmtId="0" fontId="0" fillId="5" borderId="11" xfId="0" applyFill="1" applyBorder="1"/>
    <xf numFmtId="0" fontId="0" fillId="5" borderId="7" xfId="0" applyFill="1" applyBorder="1"/>
    <xf numFmtId="0" fontId="4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tabSelected="1" workbookViewId="0">
      <selection activeCell="L64" sqref="L64"/>
    </sheetView>
  </sheetViews>
  <sheetFormatPr defaultRowHeight="12.75" customHeight="1" x14ac:dyDescent="0.25"/>
  <cols>
    <col min="1" max="1" width="23.88671875" bestFit="1" customWidth="1"/>
    <col min="2" max="2" width="34" bestFit="1" customWidth="1"/>
    <col min="3" max="3" width="15" bestFit="1" customWidth="1"/>
    <col min="4" max="4" width="17.5546875" bestFit="1" customWidth="1"/>
    <col min="5" max="5" width="15" bestFit="1" customWidth="1"/>
    <col min="6" max="6" width="17.5546875" bestFit="1" customWidth="1"/>
    <col min="7" max="7" width="16.33203125" bestFit="1" customWidth="1"/>
    <col min="8" max="8" width="17.5546875" bestFit="1" customWidth="1"/>
    <col min="9" max="9" width="13.6640625" bestFit="1" customWidth="1"/>
    <col min="10" max="10" width="16.33203125" bestFit="1" customWidth="1"/>
    <col min="11" max="11" width="7.44140625" bestFit="1" customWidth="1"/>
    <col min="12" max="12" width="10" bestFit="1" customWidth="1"/>
    <col min="13" max="13" width="11.33203125" bestFit="1" customWidth="1"/>
    <col min="14" max="14" width="7.44140625" bestFit="1" customWidth="1"/>
    <col min="15" max="15" width="10" bestFit="1" customWidth="1"/>
    <col min="16" max="16" width="11.33203125" bestFit="1" customWidth="1"/>
    <col min="17" max="17" width="8.6640625" bestFit="1" customWidth="1"/>
  </cols>
  <sheetData>
    <row r="1" spans="1:17" ht="21" customHeight="1" x14ac:dyDescent="0.25">
      <c r="A1" s="55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3.2" x14ac:dyDescent="0.25">
      <c r="A2" s="38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3.2" x14ac:dyDescent="0.25">
      <c r="A3" s="45" t="s">
        <v>2</v>
      </c>
      <c r="B3" s="3" t="s">
        <v>3</v>
      </c>
      <c r="C3" s="3" t="s">
        <v>5</v>
      </c>
      <c r="D3" s="3" t="s">
        <v>7</v>
      </c>
      <c r="E3" s="3" t="s">
        <v>5</v>
      </c>
      <c r="F3" s="54" t="s">
        <v>9</v>
      </c>
      <c r="G3" s="3" t="s">
        <v>5</v>
      </c>
      <c r="H3" s="5" t="s">
        <v>10</v>
      </c>
      <c r="I3" s="5" t="s">
        <v>13</v>
      </c>
    </row>
    <row r="4" spans="1:17" ht="13.2" x14ac:dyDescent="0.25">
      <c r="A4" s="32"/>
      <c r="B4" s="4" t="s">
        <v>4</v>
      </c>
      <c r="C4" s="4" t="s">
        <v>6</v>
      </c>
      <c r="D4" s="4" t="s">
        <v>8</v>
      </c>
      <c r="E4" s="4" t="s">
        <v>6</v>
      </c>
      <c r="F4" s="40"/>
      <c r="G4" s="4" t="s">
        <v>6</v>
      </c>
      <c r="H4" s="6" t="s">
        <v>11</v>
      </c>
      <c r="I4" s="6" t="s">
        <v>12</v>
      </c>
    </row>
    <row r="5" spans="1:17" ht="13.2" x14ac:dyDescent="0.25">
      <c r="A5" s="32"/>
      <c r="B5" s="2"/>
      <c r="C5" s="2"/>
      <c r="D5" s="2"/>
      <c r="E5" s="2"/>
      <c r="F5" s="41"/>
      <c r="G5" s="2"/>
      <c r="H5" s="7" t="s">
        <v>12</v>
      </c>
      <c r="I5" s="2"/>
    </row>
    <row r="6" spans="1:17" ht="13.2" x14ac:dyDescent="0.25">
      <c r="A6" s="8" t="s">
        <v>14</v>
      </c>
      <c r="B6" s="9">
        <v>97651</v>
      </c>
      <c r="C6" s="10">
        <v>0.51220574042199996</v>
      </c>
      <c r="D6" s="9">
        <v>46394</v>
      </c>
      <c r="E6" s="10">
        <v>0.56840764019000001</v>
      </c>
      <c r="F6" s="11">
        <v>144045</v>
      </c>
      <c r="G6" s="10">
        <v>0.52905400000000002</v>
      </c>
      <c r="H6" s="12">
        <v>0.67792009441400003</v>
      </c>
      <c r="I6" s="12">
        <v>0.32207990558499999</v>
      </c>
    </row>
    <row r="7" spans="1:17" ht="13.2" x14ac:dyDescent="0.25">
      <c r="A7" s="13" t="s">
        <v>15</v>
      </c>
      <c r="B7" s="9">
        <v>5630</v>
      </c>
      <c r="C7" s="10">
        <v>2.9530863160999999E-2</v>
      </c>
      <c r="D7" s="9">
        <v>2188</v>
      </c>
      <c r="E7" s="10">
        <v>2.6806826674000001E-2</v>
      </c>
      <c r="F7" s="11">
        <v>7818</v>
      </c>
      <c r="G7" s="10">
        <v>2.8714300000000002E-2</v>
      </c>
      <c r="H7" s="12">
        <v>0.720133026349</v>
      </c>
      <c r="I7" s="12">
        <v>0.27986697365000002</v>
      </c>
    </row>
    <row r="8" spans="1:17" ht="13.2" x14ac:dyDescent="0.25">
      <c r="A8" s="13" t="s">
        <v>16</v>
      </c>
      <c r="B8" s="9">
        <v>51488</v>
      </c>
      <c r="C8" s="10">
        <v>0.27006839830399998</v>
      </c>
      <c r="D8" s="9">
        <v>16711</v>
      </c>
      <c r="E8" s="10">
        <v>0.20473897648799999</v>
      </c>
      <c r="F8" s="11">
        <v>68199</v>
      </c>
      <c r="G8" s="10">
        <v>0.25048389999999998</v>
      </c>
      <c r="H8" s="12">
        <v>0.75496708162799997</v>
      </c>
      <c r="I8" s="12">
        <v>0.245032918371</v>
      </c>
    </row>
    <row r="9" spans="1:17" ht="13.2" x14ac:dyDescent="0.25">
      <c r="A9" s="13" t="s">
        <v>17</v>
      </c>
      <c r="B9" s="9">
        <v>15158</v>
      </c>
      <c r="C9" s="10">
        <v>7.9507783977999999E-2</v>
      </c>
      <c r="D9" s="9">
        <v>6199</v>
      </c>
      <c r="E9" s="10">
        <v>7.5948591661000001E-2</v>
      </c>
      <c r="F9" s="11">
        <v>21357</v>
      </c>
      <c r="G9" s="10">
        <v>7.8440800000000005E-2</v>
      </c>
      <c r="H9" s="12">
        <v>0.70974387788500004</v>
      </c>
      <c r="I9" s="12">
        <v>0.29025612211399998</v>
      </c>
    </row>
    <row r="10" spans="1:17" ht="13.2" x14ac:dyDescent="0.25">
      <c r="A10" s="13" t="s">
        <v>18</v>
      </c>
      <c r="B10" s="9">
        <v>13089</v>
      </c>
      <c r="C10" s="10">
        <v>6.8655322897999999E-2</v>
      </c>
      <c r="D10" s="9">
        <v>6562</v>
      </c>
      <c r="E10" s="10">
        <v>8.0395976524999996E-2</v>
      </c>
      <c r="F10" s="11">
        <v>19651</v>
      </c>
      <c r="G10" s="10">
        <v>7.2175000000000003E-2</v>
      </c>
      <c r="H10" s="12">
        <v>0.66607297338500004</v>
      </c>
      <c r="I10" s="12">
        <v>0.33392702661399998</v>
      </c>
    </row>
    <row r="11" spans="1:17" ht="13.2" x14ac:dyDescent="0.25">
      <c r="A11" s="13" t="s">
        <v>19</v>
      </c>
      <c r="B11" s="9">
        <v>7632</v>
      </c>
      <c r="C11" s="10">
        <v>4.0031891234E-2</v>
      </c>
      <c r="D11" s="9">
        <v>3567</v>
      </c>
      <c r="E11" s="10">
        <v>4.3701988458000003E-2</v>
      </c>
      <c r="F11" s="11">
        <v>11199</v>
      </c>
      <c r="G11" s="10">
        <v>4.1132099999999998E-2</v>
      </c>
      <c r="H11" s="12">
        <v>0.68148941869799995</v>
      </c>
      <c r="I11" s="12">
        <v>0.31851058130100002</v>
      </c>
    </row>
    <row r="12" spans="1:17" ht="13.2" x14ac:dyDescent="0.25">
      <c r="A12" s="14" t="s">
        <v>9</v>
      </c>
      <c r="B12" s="15">
        <v>190648</v>
      </c>
      <c r="C12" s="16">
        <v>1</v>
      </c>
      <c r="D12" s="15">
        <v>81621</v>
      </c>
      <c r="E12" s="16">
        <v>1</v>
      </c>
      <c r="F12" s="15">
        <v>272269</v>
      </c>
      <c r="G12" s="16">
        <v>1.0000001000000001</v>
      </c>
      <c r="H12" s="16">
        <v>0.70021926844399995</v>
      </c>
      <c r="I12" s="16">
        <v>0.29978073155500001</v>
      </c>
    </row>
    <row r="13" spans="1:17" ht="12.75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ht="13.2" x14ac:dyDescent="0.25">
      <c r="A14" s="38" t="s">
        <v>20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ht="13.2" x14ac:dyDescent="0.25">
      <c r="A15" s="45" t="s">
        <v>2</v>
      </c>
      <c r="B15" s="47" t="s">
        <v>21</v>
      </c>
      <c r="C15" s="48"/>
      <c r="D15" s="49"/>
      <c r="E15" s="47" t="s">
        <v>22</v>
      </c>
      <c r="F15" s="48"/>
      <c r="G15" s="49"/>
      <c r="H15" s="54" t="s">
        <v>9</v>
      </c>
      <c r="I15" s="48"/>
      <c r="J15" s="49"/>
    </row>
    <row r="16" spans="1:17" ht="13.2" x14ac:dyDescent="0.25">
      <c r="A16" s="32"/>
      <c r="B16" s="17" t="s">
        <v>23</v>
      </c>
      <c r="C16" s="17" t="s">
        <v>9</v>
      </c>
      <c r="D16" s="7" t="s">
        <v>24</v>
      </c>
      <c r="E16" s="17" t="s">
        <v>23</v>
      </c>
      <c r="F16" s="17" t="s">
        <v>9</v>
      </c>
      <c r="G16" s="7" t="s">
        <v>24</v>
      </c>
      <c r="H16" s="17" t="s">
        <v>23</v>
      </c>
      <c r="I16" s="17" t="s">
        <v>25</v>
      </c>
      <c r="J16" s="7" t="s">
        <v>24</v>
      </c>
    </row>
    <row r="17" spans="1:17" ht="13.2" x14ac:dyDescent="0.25">
      <c r="A17" s="8" t="s">
        <v>14</v>
      </c>
      <c r="B17" s="9">
        <v>55796</v>
      </c>
      <c r="C17" s="9">
        <v>97651</v>
      </c>
      <c r="D17" s="12">
        <v>0.57138175748300002</v>
      </c>
      <c r="E17" s="9">
        <v>24775</v>
      </c>
      <c r="F17" s="9">
        <v>46394</v>
      </c>
      <c r="G17" s="12">
        <v>0.53401301892399999</v>
      </c>
      <c r="H17" s="11">
        <v>80571</v>
      </c>
      <c r="I17" s="11">
        <v>144045</v>
      </c>
      <c r="J17" s="12">
        <v>0.559346037696</v>
      </c>
    </row>
    <row r="18" spans="1:17" ht="13.2" x14ac:dyDescent="0.25">
      <c r="A18" s="13" t="s">
        <v>15</v>
      </c>
      <c r="B18" s="9">
        <v>3102</v>
      </c>
      <c r="C18" s="9">
        <v>5630</v>
      </c>
      <c r="D18" s="12">
        <v>0.55097690941300004</v>
      </c>
      <c r="E18" s="9">
        <v>1119</v>
      </c>
      <c r="F18" s="9">
        <v>2188</v>
      </c>
      <c r="G18" s="12">
        <v>0.51142595978000005</v>
      </c>
      <c r="H18" s="11">
        <v>4221</v>
      </c>
      <c r="I18" s="11">
        <v>7818</v>
      </c>
      <c r="J18" s="12">
        <v>0.53990790483399997</v>
      </c>
    </row>
    <row r="19" spans="1:17" ht="13.2" x14ac:dyDescent="0.25">
      <c r="A19" s="13" t="s">
        <v>16</v>
      </c>
      <c r="B19" s="9">
        <v>27192</v>
      </c>
      <c r="C19" s="9">
        <v>51488</v>
      </c>
      <c r="D19" s="12">
        <v>0.52812305779900004</v>
      </c>
      <c r="E19" s="9">
        <v>9278</v>
      </c>
      <c r="F19" s="9">
        <v>16711</v>
      </c>
      <c r="G19" s="12">
        <v>0.555203159595</v>
      </c>
      <c r="H19" s="11">
        <v>36470</v>
      </c>
      <c r="I19" s="11">
        <v>68199</v>
      </c>
      <c r="J19" s="12">
        <v>0.53475857417200001</v>
      </c>
    </row>
    <row r="20" spans="1:17" ht="13.2" x14ac:dyDescent="0.25">
      <c r="A20" s="13" t="s">
        <v>17</v>
      </c>
      <c r="B20" s="9">
        <v>7713</v>
      </c>
      <c r="C20" s="9">
        <v>15158</v>
      </c>
      <c r="D20" s="12">
        <v>0.50884021638700005</v>
      </c>
      <c r="E20" s="9">
        <v>3153</v>
      </c>
      <c r="F20" s="9">
        <v>6199</v>
      </c>
      <c r="G20" s="12">
        <v>0.50863042426100002</v>
      </c>
      <c r="H20" s="11">
        <v>10866</v>
      </c>
      <c r="I20" s="11">
        <v>21357</v>
      </c>
      <c r="J20" s="12">
        <v>0.50877932293799999</v>
      </c>
    </row>
    <row r="21" spans="1:17" ht="13.2" x14ac:dyDescent="0.25">
      <c r="A21" s="13" t="s">
        <v>18</v>
      </c>
      <c r="B21" s="9">
        <v>6162</v>
      </c>
      <c r="C21" s="9">
        <v>13089</v>
      </c>
      <c r="D21" s="12">
        <v>0.47077698830999998</v>
      </c>
      <c r="E21" s="9">
        <v>2320</v>
      </c>
      <c r="F21" s="9">
        <v>6562</v>
      </c>
      <c r="G21" s="12">
        <v>0.35355074672300002</v>
      </c>
      <c r="H21" s="11">
        <v>8482</v>
      </c>
      <c r="I21" s="11">
        <v>19651</v>
      </c>
      <c r="J21" s="12">
        <v>0.43163197801600001</v>
      </c>
    </row>
    <row r="22" spans="1:17" ht="13.2" x14ac:dyDescent="0.25">
      <c r="A22" s="13" t="s">
        <v>19</v>
      </c>
      <c r="B22" s="9">
        <v>3945</v>
      </c>
      <c r="C22" s="9">
        <v>7632</v>
      </c>
      <c r="D22" s="12">
        <v>0.51690251572299994</v>
      </c>
      <c r="E22" s="9">
        <v>1787</v>
      </c>
      <c r="F22" s="9">
        <v>3567</v>
      </c>
      <c r="G22" s="12">
        <v>0.500981216708</v>
      </c>
      <c r="H22" s="11">
        <v>5732</v>
      </c>
      <c r="I22" s="11">
        <v>11199</v>
      </c>
      <c r="J22" s="12">
        <v>0.51183141351899997</v>
      </c>
    </row>
    <row r="23" spans="1:17" ht="13.2" x14ac:dyDescent="0.25">
      <c r="A23" s="14" t="s">
        <v>9</v>
      </c>
      <c r="B23" s="15">
        <v>103910</v>
      </c>
      <c r="C23" s="15">
        <v>190648</v>
      </c>
      <c r="D23" s="16">
        <v>0.54503587763799999</v>
      </c>
      <c r="E23" s="15">
        <v>42432</v>
      </c>
      <c r="F23" s="15">
        <v>81621</v>
      </c>
      <c r="G23" s="16">
        <v>0.51986621090100005</v>
      </c>
      <c r="H23" s="15">
        <v>146342</v>
      </c>
      <c r="I23" s="15">
        <v>272269</v>
      </c>
      <c r="J23" s="16">
        <v>0.53749049653100001</v>
      </c>
    </row>
    <row r="24" spans="1:17" ht="12.7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ht="13.2" x14ac:dyDescent="0.25">
      <c r="A25" s="38" t="s">
        <v>26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7" ht="13.2" x14ac:dyDescent="0.25">
      <c r="A26" s="45" t="s">
        <v>2</v>
      </c>
      <c r="B26" s="47" t="s">
        <v>27</v>
      </c>
      <c r="C26" s="48"/>
      <c r="D26" s="49"/>
      <c r="E26" s="47" t="s">
        <v>28</v>
      </c>
      <c r="F26" s="48"/>
      <c r="G26" s="49"/>
      <c r="H26" s="47" t="s">
        <v>29</v>
      </c>
      <c r="I26" s="48"/>
      <c r="J26" s="49"/>
      <c r="K26" s="47" t="s">
        <v>30</v>
      </c>
      <c r="L26" s="48"/>
      <c r="M26" s="49"/>
      <c r="N26" s="47" t="s">
        <v>31</v>
      </c>
      <c r="O26" s="48"/>
      <c r="P26" s="49"/>
      <c r="Q26" s="50" t="s">
        <v>9</v>
      </c>
    </row>
    <row r="27" spans="1:17" ht="13.2" x14ac:dyDescent="0.25">
      <c r="A27" s="32"/>
      <c r="B27" s="53" t="s">
        <v>2</v>
      </c>
      <c r="C27" s="18" t="s">
        <v>5</v>
      </c>
      <c r="D27" s="19" t="s">
        <v>5</v>
      </c>
      <c r="E27" s="53" t="s">
        <v>2</v>
      </c>
      <c r="F27" s="18" t="s">
        <v>5</v>
      </c>
      <c r="G27" s="19" t="s">
        <v>5</v>
      </c>
      <c r="H27" s="53" t="s">
        <v>2</v>
      </c>
      <c r="I27" s="18" t="s">
        <v>5</v>
      </c>
      <c r="J27" s="19" t="s">
        <v>5</v>
      </c>
      <c r="K27" s="53" t="s">
        <v>2</v>
      </c>
      <c r="L27" s="18" t="s">
        <v>5</v>
      </c>
      <c r="M27" s="19" t="s">
        <v>5</v>
      </c>
      <c r="N27" s="53" t="s">
        <v>2</v>
      </c>
      <c r="O27" s="18" t="s">
        <v>5</v>
      </c>
      <c r="P27" s="19" t="s">
        <v>5</v>
      </c>
      <c r="Q27" s="51"/>
    </row>
    <row r="28" spans="1:17" ht="13.2" x14ac:dyDescent="0.25">
      <c r="A28" s="32"/>
      <c r="B28" s="40"/>
      <c r="C28" s="6" t="s">
        <v>32</v>
      </c>
      <c r="D28" s="4" t="s">
        <v>6</v>
      </c>
      <c r="E28" s="40"/>
      <c r="F28" s="6" t="s">
        <v>32</v>
      </c>
      <c r="G28" s="4" t="s">
        <v>6</v>
      </c>
      <c r="H28" s="40"/>
      <c r="I28" s="6" t="s">
        <v>32</v>
      </c>
      <c r="J28" s="4" t="s">
        <v>6</v>
      </c>
      <c r="K28" s="40"/>
      <c r="L28" s="6" t="s">
        <v>32</v>
      </c>
      <c r="M28" s="4" t="s">
        <v>6</v>
      </c>
      <c r="N28" s="40"/>
      <c r="O28" s="6" t="s">
        <v>32</v>
      </c>
      <c r="P28" s="4" t="s">
        <v>6</v>
      </c>
      <c r="Q28" s="51"/>
    </row>
    <row r="29" spans="1:17" ht="13.2" x14ac:dyDescent="0.25">
      <c r="A29" s="32"/>
      <c r="B29" s="41"/>
      <c r="C29" s="7" t="s">
        <v>33</v>
      </c>
      <c r="D29" s="17" t="s">
        <v>34</v>
      </c>
      <c r="E29" s="41"/>
      <c r="F29" s="7" t="s">
        <v>33</v>
      </c>
      <c r="G29" s="17" t="s">
        <v>34</v>
      </c>
      <c r="H29" s="41"/>
      <c r="I29" s="7" t="s">
        <v>33</v>
      </c>
      <c r="J29" s="17" t="s">
        <v>34</v>
      </c>
      <c r="K29" s="41"/>
      <c r="L29" s="7" t="s">
        <v>33</v>
      </c>
      <c r="M29" s="17" t="s">
        <v>34</v>
      </c>
      <c r="N29" s="41"/>
      <c r="O29" s="7" t="s">
        <v>33</v>
      </c>
      <c r="P29" s="17" t="s">
        <v>34</v>
      </c>
      <c r="Q29" s="52"/>
    </row>
    <row r="30" spans="1:17" ht="13.2" x14ac:dyDescent="0.25">
      <c r="A30" s="8" t="s">
        <v>14</v>
      </c>
      <c r="B30" s="9">
        <v>1118</v>
      </c>
      <c r="C30" s="12">
        <v>1.1448935493999999E-2</v>
      </c>
      <c r="D30" s="10">
        <v>0.48629839060399999</v>
      </c>
      <c r="E30" s="9">
        <v>15474</v>
      </c>
      <c r="F30" s="12">
        <v>0.15846227893199999</v>
      </c>
      <c r="G30" s="10">
        <v>0.47763681822300003</v>
      </c>
      <c r="H30" s="9">
        <v>13446</v>
      </c>
      <c r="I30" s="12">
        <v>0.137694442453</v>
      </c>
      <c r="J30" s="10">
        <v>0.47763681822300003</v>
      </c>
      <c r="K30" s="9">
        <v>25974</v>
      </c>
      <c r="L30" s="12">
        <v>0.26598805951799998</v>
      </c>
      <c r="M30" s="10">
        <v>0.49062163540499998</v>
      </c>
      <c r="N30" s="9">
        <v>41639</v>
      </c>
      <c r="O30" s="12">
        <v>0.42640628360100002</v>
      </c>
      <c r="P30" s="10">
        <v>0.563161026806</v>
      </c>
      <c r="Q30" s="11">
        <v>97651</v>
      </c>
    </row>
    <row r="31" spans="1:17" ht="13.2" x14ac:dyDescent="0.25">
      <c r="A31" s="13" t="s">
        <v>15</v>
      </c>
      <c r="B31" s="9">
        <v>59</v>
      </c>
      <c r="C31" s="12">
        <v>1.0479573712E-2</v>
      </c>
      <c r="D31" s="10">
        <v>2.5663331883000001E-2</v>
      </c>
      <c r="E31" s="9">
        <v>638</v>
      </c>
      <c r="F31" s="12">
        <v>0.11332149200699999</v>
      </c>
      <c r="G31" s="10">
        <v>1.9693181466999998E-2</v>
      </c>
      <c r="H31" s="9">
        <v>841</v>
      </c>
      <c r="I31" s="12">
        <v>0.149378330373</v>
      </c>
      <c r="J31" s="10">
        <v>1.9693181466999998E-2</v>
      </c>
      <c r="K31" s="9">
        <v>1808</v>
      </c>
      <c r="L31" s="12">
        <v>0.32113676731700003</v>
      </c>
      <c r="M31" s="10">
        <v>3.4151224947999999E-2</v>
      </c>
      <c r="N31" s="9">
        <v>2284</v>
      </c>
      <c r="O31" s="12">
        <v>0.40568383658899998</v>
      </c>
      <c r="P31" s="10">
        <v>3.0890746300000001E-2</v>
      </c>
      <c r="Q31" s="11">
        <v>5630</v>
      </c>
    </row>
    <row r="32" spans="1:17" ht="13.2" x14ac:dyDescent="0.25">
      <c r="A32" s="13" t="s">
        <v>16</v>
      </c>
      <c r="B32" s="9">
        <v>465</v>
      </c>
      <c r="C32" s="12">
        <v>9.0312305769999993E-3</v>
      </c>
      <c r="D32" s="10">
        <v>0.20226185297900001</v>
      </c>
      <c r="E32" s="9">
        <v>9893</v>
      </c>
      <c r="F32" s="12">
        <v>0.19214185829700001</v>
      </c>
      <c r="G32" s="10">
        <v>0.30536778096700001</v>
      </c>
      <c r="H32" s="9">
        <v>9362</v>
      </c>
      <c r="I32" s="12">
        <v>0.18182877563700001</v>
      </c>
      <c r="J32" s="10">
        <v>0.30536778096700001</v>
      </c>
      <c r="K32" s="9">
        <v>15121</v>
      </c>
      <c r="L32" s="12">
        <v>0.29368008079500002</v>
      </c>
      <c r="M32" s="10">
        <v>0.28561984095499998</v>
      </c>
      <c r="N32" s="9">
        <v>16647</v>
      </c>
      <c r="O32" s="12">
        <v>0.32331805469199998</v>
      </c>
      <c r="P32" s="10">
        <v>0.22514809705399999</v>
      </c>
      <c r="Q32" s="11">
        <v>51488</v>
      </c>
    </row>
    <row r="33" spans="1:17" ht="13.2" x14ac:dyDescent="0.25">
      <c r="A33" s="13" t="s">
        <v>17</v>
      </c>
      <c r="B33" s="9">
        <v>188</v>
      </c>
      <c r="C33" s="12">
        <v>1.2402691647000001E-2</v>
      </c>
      <c r="D33" s="10">
        <v>8.1774684644999998E-2</v>
      </c>
      <c r="E33" s="9">
        <v>2508</v>
      </c>
      <c r="F33" s="12">
        <v>0.16545718432500001</v>
      </c>
      <c r="G33" s="10">
        <v>7.7414575422999996E-2</v>
      </c>
      <c r="H33" s="9">
        <v>1673</v>
      </c>
      <c r="I33" s="12">
        <v>0.110370761314</v>
      </c>
      <c r="J33" s="10">
        <v>7.7414575422999996E-2</v>
      </c>
      <c r="K33" s="9">
        <v>4739</v>
      </c>
      <c r="L33" s="12">
        <v>0.31264018999799997</v>
      </c>
      <c r="M33" s="10">
        <v>8.9514742825999999E-2</v>
      </c>
      <c r="N33" s="9">
        <v>6050</v>
      </c>
      <c r="O33" s="12">
        <v>0.399129172714</v>
      </c>
      <c r="P33" s="10">
        <v>8.1825313100000005E-2</v>
      </c>
      <c r="Q33" s="11">
        <v>15158</v>
      </c>
    </row>
    <row r="34" spans="1:17" ht="13.2" x14ac:dyDescent="0.25">
      <c r="A34" s="13" t="s">
        <v>18</v>
      </c>
      <c r="B34" s="9">
        <v>62</v>
      </c>
      <c r="C34" s="12">
        <v>4.7368018939999996E-3</v>
      </c>
      <c r="D34" s="10">
        <v>2.6968247062999998E-2</v>
      </c>
      <c r="E34" s="9">
        <v>2242</v>
      </c>
      <c r="F34" s="12">
        <v>0.171288868515</v>
      </c>
      <c r="G34" s="10">
        <v>6.9203938635999995E-2</v>
      </c>
      <c r="H34" s="9">
        <v>2329</v>
      </c>
      <c r="I34" s="12">
        <v>0.177935671174</v>
      </c>
      <c r="J34" s="10">
        <v>6.9203938635999995E-2</v>
      </c>
      <c r="K34" s="9">
        <v>3440</v>
      </c>
      <c r="L34" s="12">
        <v>0.26281610512600001</v>
      </c>
      <c r="M34" s="10">
        <v>6.4977994371000006E-2</v>
      </c>
      <c r="N34" s="9">
        <v>5016</v>
      </c>
      <c r="O34" s="12">
        <v>0.38322255328900001</v>
      </c>
      <c r="P34" s="10">
        <v>6.7840623224000002E-2</v>
      </c>
      <c r="Q34" s="11">
        <v>13089</v>
      </c>
    </row>
    <row r="35" spans="1:17" ht="13.2" x14ac:dyDescent="0.25">
      <c r="A35" s="13" t="s">
        <v>19</v>
      </c>
      <c r="B35" s="9">
        <v>407</v>
      </c>
      <c r="C35" s="12">
        <v>5.3328092243000003E-2</v>
      </c>
      <c r="D35" s="10">
        <v>0.17703349282200001</v>
      </c>
      <c r="E35" s="9">
        <v>1642</v>
      </c>
      <c r="F35" s="12">
        <v>0.21514675052400001</v>
      </c>
      <c r="G35" s="10">
        <v>5.0683705280999997E-2</v>
      </c>
      <c r="H35" s="9">
        <v>1422</v>
      </c>
      <c r="I35" s="12">
        <v>0.18632075471599999</v>
      </c>
      <c r="J35" s="10">
        <v>5.0683705280999997E-2</v>
      </c>
      <c r="K35" s="9">
        <v>1859</v>
      </c>
      <c r="L35" s="12">
        <v>0.24357966456999999</v>
      </c>
      <c r="M35" s="10">
        <v>3.5114561491999999E-2</v>
      </c>
      <c r="N35" s="9">
        <v>2302</v>
      </c>
      <c r="O35" s="12">
        <v>0.301624737945</v>
      </c>
      <c r="P35" s="10">
        <v>3.1134193513000001E-2</v>
      </c>
      <c r="Q35" s="11">
        <v>7632</v>
      </c>
    </row>
    <row r="36" spans="1:17" ht="13.2" x14ac:dyDescent="0.25">
      <c r="A36" s="14" t="s">
        <v>9</v>
      </c>
      <c r="B36" s="15">
        <v>2299</v>
      </c>
      <c r="C36" s="16">
        <v>1.2058872896E-2</v>
      </c>
      <c r="D36" s="20">
        <v>1</v>
      </c>
      <c r="E36" s="15">
        <v>32397</v>
      </c>
      <c r="F36" s="16">
        <v>0.169930972263</v>
      </c>
      <c r="G36" s="20">
        <v>1</v>
      </c>
      <c r="H36" s="15">
        <v>29073</v>
      </c>
      <c r="I36" s="16">
        <v>0.152495698879</v>
      </c>
      <c r="J36" s="20">
        <v>1</v>
      </c>
      <c r="K36" s="15">
        <v>52941</v>
      </c>
      <c r="L36" s="16">
        <v>0.27768977382400001</v>
      </c>
      <c r="M36" s="20">
        <v>1</v>
      </c>
      <c r="N36" s="15">
        <v>73938</v>
      </c>
      <c r="O36" s="16">
        <v>0.38782468213600002</v>
      </c>
      <c r="P36" s="20">
        <v>1</v>
      </c>
      <c r="Q36" s="15">
        <v>190648</v>
      </c>
    </row>
    <row r="37" spans="1:17" ht="12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7" ht="13.2" x14ac:dyDescent="0.25">
      <c r="A38" s="38" t="s">
        <v>35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7" ht="13.2" x14ac:dyDescent="0.25">
      <c r="A39" s="45" t="s">
        <v>2</v>
      </c>
      <c r="B39" s="47" t="s">
        <v>21</v>
      </c>
      <c r="C39" s="48"/>
      <c r="D39" s="49"/>
      <c r="E39" s="47" t="s">
        <v>22</v>
      </c>
      <c r="F39" s="48"/>
      <c r="G39" s="49"/>
    </row>
    <row r="40" spans="1:17" ht="13.2" x14ac:dyDescent="0.25">
      <c r="A40" s="32"/>
      <c r="B40" s="17" t="s">
        <v>36</v>
      </c>
      <c r="C40" s="17" t="s">
        <v>37</v>
      </c>
      <c r="D40" s="17" t="s">
        <v>38</v>
      </c>
      <c r="E40" s="17" t="s">
        <v>36</v>
      </c>
      <c r="F40" s="17" t="s">
        <v>37</v>
      </c>
      <c r="G40" s="17" t="s">
        <v>38</v>
      </c>
    </row>
    <row r="41" spans="1:17" ht="13.2" x14ac:dyDescent="0.25">
      <c r="A41" s="8" t="s">
        <v>14</v>
      </c>
      <c r="B41" s="9">
        <v>96752</v>
      </c>
      <c r="C41" s="9">
        <v>97651</v>
      </c>
      <c r="D41" s="10">
        <v>9.2917975850000008E-3</v>
      </c>
      <c r="E41" s="9">
        <v>43603</v>
      </c>
      <c r="F41" s="9">
        <v>46394</v>
      </c>
      <c r="G41" s="10">
        <v>6.4009357153999996E-2</v>
      </c>
    </row>
    <row r="42" spans="1:17" ht="13.2" x14ac:dyDescent="0.25">
      <c r="A42" s="13" t="s">
        <v>15</v>
      </c>
      <c r="B42" s="9">
        <v>5536</v>
      </c>
      <c r="C42" s="9">
        <v>5630</v>
      </c>
      <c r="D42" s="10">
        <v>1.6979768786E-2</v>
      </c>
      <c r="E42" s="9">
        <v>2082</v>
      </c>
      <c r="F42" s="9">
        <v>2188</v>
      </c>
      <c r="G42" s="10">
        <v>5.0912584052999997E-2</v>
      </c>
    </row>
    <row r="43" spans="1:17" ht="13.2" x14ac:dyDescent="0.25">
      <c r="A43" s="13" t="s">
        <v>16</v>
      </c>
      <c r="B43" s="9">
        <v>49756</v>
      </c>
      <c r="C43" s="9">
        <v>51488</v>
      </c>
      <c r="D43" s="10">
        <v>3.4809872175999998E-2</v>
      </c>
      <c r="E43" s="9">
        <v>15843</v>
      </c>
      <c r="F43" s="9">
        <v>16711</v>
      </c>
      <c r="G43" s="10">
        <v>5.4787603357000003E-2</v>
      </c>
    </row>
    <row r="44" spans="1:17" ht="13.2" x14ac:dyDescent="0.25">
      <c r="A44" s="13" t="s">
        <v>17</v>
      </c>
      <c r="B44" s="9">
        <v>15163</v>
      </c>
      <c r="C44" s="9">
        <v>15158</v>
      </c>
      <c r="D44" s="10">
        <v>-3.2975004899999999E-4</v>
      </c>
      <c r="E44" s="9">
        <v>6160</v>
      </c>
      <c r="F44" s="9">
        <v>6199</v>
      </c>
      <c r="G44" s="10">
        <v>6.3311688309999996E-3</v>
      </c>
    </row>
    <row r="45" spans="1:17" ht="13.2" x14ac:dyDescent="0.25">
      <c r="A45" s="13" t="s">
        <v>18</v>
      </c>
      <c r="B45" s="9">
        <v>12933</v>
      </c>
      <c r="C45" s="9">
        <v>13089</v>
      </c>
      <c r="D45" s="10">
        <v>1.206216655E-2</v>
      </c>
      <c r="E45" s="9">
        <v>6230</v>
      </c>
      <c r="F45" s="9">
        <v>6562</v>
      </c>
      <c r="G45" s="10">
        <v>5.3290529694999998E-2</v>
      </c>
    </row>
    <row r="46" spans="1:17" ht="13.2" x14ac:dyDescent="0.25">
      <c r="A46" s="13" t="s">
        <v>19</v>
      </c>
      <c r="B46" s="9">
        <v>7232</v>
      </c>
      <c r="C46" s="9">
        <v>7632</v>
      </c>
      <c r="D46" s="10">
        <v>5.5309734513000003E-2</v>
      </c>
      <c r="E46" s="9">
        <v>3566</v>
      </c>
      <c r="F46" s="9">
        <v>3567</v>
      </c>
      <c r="G46" s="10">
        <v>2.80426247E-4</v>
      </c>
    </row>
    <row r="47" spans="1:17" ht="13.2" x14ac:dyDescent="0.25">
      <c r="A47" s="14" t="s">
        <v>9</v>
      </c>
      <c r="B47" s="15">
        <v>187372</v>
      </c>
      <c r="C47" s="15">
        <v>190648</v>
      </c>
      <c r="D47" s="16">
        <v>1.7483935700000001E-2</v>
      </c>
      <c r="E47" s="15">
        <v>77484</v>
      </c>
      <c r="F47" s="15">
        <v>81621</v>
      </c>
      <c r="G47" s="16">
        <v>5.3391667956999997E-2</v>
      </c>
    </row>
    <row r="48" spans="1:17" ht="12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3.8" thickBot="1" x14ac:dyDescent="0.3">
      <c r="A49" s="38" t="s">
        <v>39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3.8" thickBot="1" x14ac:dyDescent="0.3">
      <c r="A50" s="45" t="s">
        <v>2</v>
      </c>
      <c r="B50" s="3" t="s">
        <v>40</v>
      </c>
      <c r="C50" s="47" t="s">
        <v>41</v>
      </c>
      <c r="D50" s="3" t="s">
        <v>42</v>
      </c>
      <c r="E50" s="47" t="s">
        <v>43</v>
      </c>
      <c r="F50" s="3" t="s">
        <v>9</v>
      </c>
      <c r="G50" s="47" t="s">
        <v>97</v>
      </c>
    </row>
    <row r="51" spans="1:17" ht="13.8" thickBot="1" x14ac:dyDescent="0.3">
      <c r="A51" s="32"/>
      <c r="B51" s="17" t="s">
        <v>11</v>
      </c>
      <c r="C51" s="41"/>
      <c r="D51" s="17" t="s">
        <v>8</v>
      </c>
      <c r="E51" s="41"/>
      <c r="F51" s="17"/>
      <c r="G51" s="41"/>
    </row>
    <row r="52" spans="1:17" ht="13.8" thickBot="1" x14ac:dyDescent="0.3">
      <c r="A52" s="8" t="s">
        <v>44</v>
      </c>
      <c r="B52" s="9">
        <v>188369</v>
      </c>
      <c r="C52" s="10">
        <v>0.98804603247800005</v>
      </c>
      <c r="D52" s="9">
        <v>80107</v>
      </c>
      <c r="E52" s="10">
        <v>0.98145085210899996</v>
      </c>
      <c r="F52" s="9">
        <f>B52+D52</f>
        <v>268476</v>
      </c>
      <c r="G52" s="24">
        <f>F52/$F$56</f>
        <v>0.9860689244827725</v>
      </c>
    </row>
    <row r="53" spans="1:17" ht="13.8" thickBot="1" x14ac:dyDescent="0.3">
      <c r="A53" s="13" t="s">
        <v>45</v>
      </c>
      <c r="B53" s="9">
        <v>2071</v>
      </c>
      <c r="C53" s="10">
        <v>1.0862951617000001E-2</v>
      </c>
      <c r="D53" s="9">
        <v>1499</v>
      </c>
      <c r="E53" s="10">
        <v>1.8365371655999999E-2</v>
      </c>
      <c r="F53" s="9">
        <f t="shared" ref="F53:F55" si="0">B53+D53</f>
        <v>3570</v>
      </c>
      <c r="G53" s="24">
        <f t="shared" ref="G53:G55" si="1">F53/$F$56</f>
        <v>1.3112032585421035E-2</v>
      </c>
    </row>
    <row r="54" spans="1:17" ht="13.8" thickBot="1" x14ac:dyDescent="0.3">
      <c r="A54" s="13" t="s">
        <v>46</v>
      </c>
      <c r="B54" s="9">
        <v>201</v>
      </c>
      <c r="C54" s="10">
        <v>1.054299022E-3</v>
      </c>
      <c r="D54" s="9">
        <v>15</v>
      </c>
      <c r="E54" s="10">
        <v>1.8377623400000001E-4</v>
      </c>
      <c r="F54" s="9">
        <f t="shared" si="0"/>
        <v>216</v>
      </c>
      <c r="G54" s="24">
        <f t="shared" si="1"/>
        <v>7.9333306399186098E-4</v>
      </c>
    </row>
    <row r="55" spans="1:17" ht="13.8" thickBot="1" x14ac:dyDescent="0.3">
      <c r="A55" s="13" t="s">
        <v>47</v>
      </c>
      <c r="B55" s="9">
        <v>7</v>
      </c>
      <c r="C55" s="10">
        <v>3.6716881373001599E-5</v>
      </c>
      <c r="D55" s="9">
        <v>0</v>
      </c>
      <c r="E55" s="10">
        <v>0</v>
      </c>
      <c r="F55" s="9">
        <f t="shared" si="0"/>
        <v>7</v>
      </c>
      <c r="G55" s="24">
        <f t="shared" si="1"/>
        <v>2.5709867814551052E-5</v>
      </c>
    </row>
    <row r="56" spans="1:17" ht="13.8" thickBot="1" x14ac:dyDescent="0.3">
      <c r="A56" s="14" t="s">
        <v>9</v>
      </c>
      <c r="B56" s="15">
        <v>190648</v>
      </c>
      <c r="C56" s="16">
        <v>1</v>
      </c>
      <c r="D56" s="15">
        <v>81621</v>
      </c>
      <c r="E56" s="16">
        <v>1</v>
      </c>
      <c r="F56" s="15">
        <f>SUM(F52:F55)</f>
        <v>272269</v>
      </c>
      <c r="G56" s="16">
        <v>1</v>
      </c>
    </row>
    <row r="57" spans="1:17" ht="12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7" ht="13.2" x14ac:dyDescent="0.25">
      <c r="A58" s="38" t="s">
        <v>48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7" ht="13.2" x14ac:dyDescent="0.25">
      <c r="A59" s="45" t="s">
        <v>2</v>
      </c>
      <c r="B59" s="32"/>
      <c r="C59" s="3" t="s">
        <v>40</v>
      </c>
      <c r="D59" s="3" t="s">
        <v>49</v>
      </c>
      <c r="E59" s="3" t="s">
        <v>42</v>
      </c>
      <c r="F59" s="3" t="s">
        <v>49</v>
      </c>
      <c r="G59" s="47" t="s">
        <v>9</v>
      </c>
      <c r="H59" s="3" t="s">
        <v>49</v>
      </c>
    </row>
    <row r="60" spans="1:17" ht="13.2" x14ac:dyDescent="0.25">
      <c r="A60" s="32"/>
      <c r="B60" s="32"/>
      <c r="C60" s="4" t="s">
        <v>11</v>
      </c>
      <c r="D60" s="4" t="s">
        <v>50</v>
      </c>
      <c r="E60" s="4" t="s">
        <v>8</v>
      </c>
      <c r="F60" s="4" t="s">
        <v>33</v>
      </c>
      <c r="G60" s="40"/>
      <c r="H60" s="4" t="s">
        <v>33</v>
      </c>
    </row>
    <row r="61" spans="1:17" ht="13.2" x14ac:dyDescent="0.25">
      <c r="A61" s="32"/>
      <c r="B61" s="32"/>
      <c r="C61" s="2"/>
      <c r="D61" s="17" t="s">
        <v>11</v>
      </c>
      <c r="E61" s="2"/>
      <c r="F61" s="17" t="s">
        <v>51</v>
      </c>
      <c r="G61" s="41"/>
      <c r="H61" s="2"/>
    </row>
    <row r="62" spans="1:17" ht="13.2" x14ac:dyDescent="0.25">
      <c r="A62" s="39" t="s">
        <v>52</v>
      </c>
      <c r="B62" s="8" t="s">
        <v>53</v>
      </c>
      <c r="C62" s="9">
        <v>5654</v>
      </c>
      <c r="D62" s="10">
        <v>2.9656749611E-2</v>
      </c>
      <c r="E62" s="9">
        <v>0</v>
      </c>
      <c r="F62" s="10">
        <v>0</v>
      </c>
      <c r="G62" s="9">
        <v>5654</v>
      </c>
      <c r="H62" s="10">
        <v>2.0766199999999999E-2</v>
      </c>
    </row>
    <row r="63" spans="1:17" ht="13.2" x14ac:dyDescent="0.25">
      <c r="A63" s="41"/>
      <c r="B63" s="13" t="s">
        <v>54</v>
      </c>
      <c r="C63" s="9">
        <v>3226</v>
      </c>
      <c r="D63" s="10">
        <v>1.6921237044E-2</v>
      </c>
      <c r="E63" s="9">
        <v>11</v>
      </c>
      <c r="F63" s="10">
        <v>1.3476923799999999E-4</v>
      </c>
      <c r="G63" s="9">
        <v>3237</v>
      </c>
      <c r="H63" s="10">
        <v>1.1889E-2</v>
      </c>
    </row>
    <row r="64" spans="1:17" ht="13.2" x14ac:dyDescent="0.25">
      <c r="A64" s="46" t="s">
        <v>55</v>
      </c>
      <c r="B64" s="44"/>
      <c r="C64" s="21">
        <v>8880</v>
      </c>
      <c r="D64" s="22">
        <v>4.6577986655999999E-2</v>
      </c>
      <c r="E64" s="21">
        <v>11</v>
      </c>
      <c r="F64" s="22">
        <v>1.3476923799999999E-4</v>
      </c>
      <c r="G64" s="21">
        <v>8891</v>
      </c>
      <c r="H64" s="22">
        <v>3.2655200000000002E-2</v>
      </c>
    </row>
    <row r="65" spans="1:17" ht="13.2" x14ac:dyDescent="0.25">
      <c r="A65" s="13" t="s">
        <v>56</v>
      </c>
      <c r="B65" s="13" t="s">
        <v>56</v>
      </c>
      <c r="C65" s="9">
        <v>11954</v>
      </c>
      <c r="D65" s="10">
        <v>6.2701942846999995E-2</v>
      </c>
      <c r="E65" s="9">
        <v>359</v>
      </c>
      <c r="F65" s="10">
        <v>4.3983778680000002E-3</v>
      </c>
      <c r="G65" s="9">
        <v>12313</v>
      </c>
      <c r="H65" s="10">
        <v>4.5223600000000003E-2</v>
      </c>
    </row>
    <row r="66" spans="1:17" ht="13.2" x14ac:dyDescent="0.25">
      <c r="A66" s="13" t="s">
        <v>57</v>
      </c>
      <c r="B66" s="13" t="s">
        <v>57</v>
      </c>
      <c r="C66" s="9">
        <v>30521</v>
      </c>
      <c r="D66" s="10">
        <v>0.16009084805500001</v>
      </c>
      <c r="E66" s="9">
        <v>3081</v>
      </c>
      <c r="F66" s="10">
        <v>3.7747638474999998E-2</v>
      </c>
      <c r="G66" s="9">
        <v>33602</v>
      </c>
      <c r="H66" s="10">
        <v>0.1234147</v>
      </c>
    </row>
    <row r="67" spans="1:17" ht="13.2" x14ac:dyDescent="0.25">
      <c r="A67" s="46" t="s">
        <v>58</v>
      </c>
      <c r="B67" s="44"/>
      <c r="C67" s="21">
        <v>42475</v>
      </c>
      <c r="D67" s="22">
        <v>0.22279279090199999</v>
      </c>
      <c r="E67" s="21">
        <v>3440</v>
      </c>
      <c r="F67" s="22">
        <v>4.2146016342999998E-2</v>
      </c>
      <c r="G67" s="21">
        <v>45915</v>
      </c>
      <c r="H67" s="22">
        <v>0.16863829999999999</v>
      </c>
      <c r="J67" s="29"/>
      <c r="K67" s="30"/>
      <c r="L67" s="29"/>
      <c r="M67" s="31"/>
      <c r="N67" s="29"/>
      <c r="O67" s="31"/>
      <c r="P67" s="29"/>
      <c r="Q67" s="29"/>
    </row>
    <row r="68" spans="1:17" ht="13.2" x14ac:dyDescent="0.25">
      <c r="A68" s="42" t="s">
        <v>59</v>
      </c>
      <c r="B68" s="13" t="s">
        <v>60</v>
      </c>
      <c r="C68" s="9">
        <v>13216</v>
      </c>
      <c r="D68" s="10">
        <v>6.9321472031999995E-2</v>
      </c>
      <c r="E68" s="9">
        <v>2559</v>
      </c>
      <c r="F68" s="10">
        <v>3.135222553E-2</v>
      </c>
      <c r="G68" s="9">
        <v>15775</v>
      </c>
      <c r="H68" s="10">
        <v>5.7938999999999997E-2</v>
      </c>
    </row>
    <row r="69" spans="1:17" ht="13.2" x14ac:dyDescent="0.25">
      <c r="A69" s="40"/>
      <c r="B69" s="13" t="s">
        <v>61</v>
      </c>
      <c r="C69" s="9">
        <v>16965</v>
      </c>
      <c r="D69" s="10">
        <v>8.8985984640999993E-2</v>
      </c>
      <c r="E69" s="9">
        <v>4032</v>
      </c>
      <c r="F69" s="10">
        <v>4.9399051713999997E-2</v>
      </c>
      <c r="G69" s="9">
        <v>20997</v>
      </c>
      <c r="H69" s="10">
        <v>7.7118599999999995E-2</v>
      </c>
    </row>
    <row r="70" spans="1:17" ht="13.2" x14ac:dyDescent="0.25">
      <c r="A70" s="41"/>
      <c r="B70" s="13" t="s">
        <v>62</v>
      </c>
      <c r="C70" s="9">
        <v>23036</v>
      </c>
      <c r="D70" s="10">
        <v>0.12083001132899999</v>
      </c>
      <c r="E70" s="9">
        <v>7227</v>
      </c>
      <c r="F70" s="10">
        <v>8.8543389567999994E-2</v>
      </c>
      <c r="G70" s="9">
        <v>30263</v>
      </c>
      <c r="H70" s="10">
        <v>0.1111511</v>
      </c>
    </row>
    <row r="71" spans="1:17" ht="13.2" x14ac:dyDescent="0.25">
      <c r="A71" s="43" t="s">
        <v>63</v>
      </c>
      <c r="B71" s="44"/>
      <c r="C71" s="21">
        <v>53217</v>
      </c>
      <c r="D71" s="22">
        <v>0.27913746800299999</v>
      </c>
      <c r="E71" s="21">
        <v>13818</v>
      </c>
      <c r="F71" s="22">
        <v>0.16929466681300001</v>
      </c>
      <c r="G71" s="21">
        <v>67035</v>
      </c>
      <c r="H71" s="22">
        <v>0.2462087</v>
      </c>
    </row>
    <row r="72" spans="1:17" ht="13.2" x14ac:dyDescent="0.25">
      <c r="A72" s="42" t="s">
        <v>64</v>
      </c>
      <c r="B72" s="13" t="s">
        <v>65</v>
      </c>
      <c r="C72" s="9">
        <v>28824</v>
      </c>
      <c r="D72" s="10">
        <v>0.151189626956</v>
      </c>
      <c r="E72" s="9">
        <v>12975</v>
      </c>
      <c r="F72" s="10">
        <v>0.15896644245899999</v>
      </c>
      <c r="G72" s="9">
        <v>41799</v>
      </c>
      <c r="H72" s="10">
        <v>0.15352099999999999</v>
      </c>
    </row>
    <row r="73" spans="1:17" ht="13.2" x14ac:dyDescent="0.25">
      <c r="A73" s="40"/>
      <c r="B73" s="13" t="s">
        <v>66</v>
      </c>
      <c r="C73" s="9">
        <v>32979</v>
      </c>
      <c r="D73" s="10">
        <v>0.17298371868500001</v>
      </c>
      <c r="E73" s="9">
        <v>21769</v>
      </c>
      <c r="F73" s="10">
        <v>0.26670832261299998</v>
      </c>
      <c r="G73" s="9">
        <v>54748</v>
      </c>
      <c r="H73" s="10">
        <v>0.2010805</v>
      </c>
    </row>
    <row r="74" spans="1:17" ht="13.2" x14ac:dyDescent="0.25">
      <c r="A74" s="40"/>
      <c r="B74" s="13" t="s">
        <v>67</v>
      </c>
      <c r="C74" s="9">
        <v>19492</v>
      </c>
      <c r="D74" s="10">
        <v>0.102240778817</v>
      </c>
      <c r="E74" s="9">
        <v>20730</v>
      </c>
      <c r="F74" s="10">
        <v>0.25397875546699999</v>
      </c>
      <c r="G74" s="9">
        <v>40222</v>
      </c>
      <c r="H74" s="10">
        <v>0.1477289</v>
      </c>
    </row>
    <row r="75" spans="1:17" ht="13.2" x14ac:dyDescent="0.25">
      <c r="A75" s="40"/>
      <c r="B75" s="13" t="s">
        <v>68</v>
      </c>
      <c r="C75" s="9">
        <v>4324</v>
      </c>
      <c r="D75" s="10">
        <v>2.268054215E-2</v>
      </c>
      <c r="E75" s="9">
        <v>7808</v>
      </c>
      <c r="F75" s="10">
        <v>9.5661655701000006E-2</v>
      </c>
      <c r="G75" s="9">
        <v>12132</v>
      </c>
      <c r="H75" s="10">
        <v>4.4558899999999999E-2</v>
      </c>
    </row>
    <row r="76" spans="1:17" ht="13.2" x14ac:dyDescent="0.25">
      <c r="A76" s="41"/>
      <c r="B76" s="13" t="s">
        <v>69</v>
      </c>
      <c r="C76" s="9">
        <v>450</v>
      </c>
      <c r="D76" s="10">
        <v>2.3603709450000002E-3</v>
      </c>
      <c r="E76" s="9">
        <v>1043</v>
      </c>
      <c r="F76" s="10">
        <v>1.2778574141000001E-2</v>
      </c>
      <c r="G76" s="9">
        <v>1493</v>
      </c>
      <c r="H76" s="10">
        <v>5.4835999999999999E-3</v>
      </c>
      <c r="J76" s="29"/>
      <c r="K76" s="31"/>
      <c r="L76" s="29"/>
      <c r="M76" s="31"/>
      <c r="N76" s="29"/>
      <c r="O76" s="31"/>
    </row>
    <row r="77" spans="1:17" ht="13.2" x14ac:dyDescent="0.25">
      <c r="A77" s="43" t="s">
        <v>70</v>
      </c>
      <c r="B77" s="44"/>
      <c r="C77" s="21">
        <v>86069</v>
      </c>
      <c r="D77" s="22">
        <v>0.45145503755600003</v>
      </c>
      <c r="E77" s="21">
        <v>64325</v>
      </c>
      <c r="F77" s="22">
        <v>0.78809375038200002</v>
      </c>
      <c r="G77" s="21">
        <v>150394</v>
      </c>
      <c r="H77" s="22">
        <v>0.55237289999999994</v>
      </c>
    </row>
    <row r="78" spans="1:17" ht="13.2" x14ac:dyDescent="0.25">
      <c r="A78" s="36" t="s">
        <v>9</v>
      </c>
      <c r="B78" s="37"/>
      <c r="C78" s="21">
        <v>190648</v>
      </c>
      <c r="D78" s="22">
        <v>1</v>
      </c>
      <c r="E78" s="21">
        <v>81621</v>
      </c>
      <c r="F78" s="22">
        <v>1</v>
      </c>
      <c r="G78" s="21">
        <v>272269</v>
      </c>
      <c r="H78" s="22">
        <v>1</v>
      </c>
    </row>
    <row r="79" spans="1:17" ht="12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  <row r="80" spans="1:17" ht="13.8" thickBot="1" x14ac:dyDescent="0.3">
      <c r="A80" s="38" t="s">
        <v>71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4" ht="13.2" x14ac:dyDescent="0.25">
      <c r="A81" s="45" t="s">
        <v>2</v>
      </c>
      <c r="B81" s="32"/>
      <c r="C81" s="3" t="s">
        <v>40</v>
      </c>
      <c r="D81" s="3" t="s">
        <v>98</v>
      </c>
    </row>
    <row r="82" spans="1:4" ht="13.8" thickBot="1" x14ac:dyDescent="0.3">
      <c r="A82" s="32"/>
      <c r="B82" s="32"/>
      <c r="C82" s="17" t="s">
        <v>72</v>
      </c>
      <c r="D82" s="17" t="s">
        <v>72</v>
      </c>
    </row>
    <row r="83" spans="1:4" ht="13.8" thickBot="1" x14ac:dyDescent="0.3">
      <c r="A83" s="39" t="s">
        <v>73</v>
      </c>
      <c r="B83" s="8" t="s">
        <v>99</v>
      </c>
      <c r="C83" s="9">
        <v>4243</v>
      </c>
      <c r="D83" s="24">
        <f>C83/$C$107</f>
        <v>2.2255675380806514E-2</v>
      </c>
    </row>
    <row r="84" spans="1:4" ht="13.8" thickBot="1" x14ac:dyDescent="0.3">
      <c r="A84" s="40"/>
      <c r="B84" s="13" t="s">
        <v>74</v>
      </c>
      <c r="C84" s="9">
        <v>1644</v>
      </c>
      <c r="D84" s="24">
        <f t="shared" ref="D84:D105" si="2">C84/$C$107</f>
        <v>8.6232218538877924E-3</v>
      </c>
    </row>
    <row r="85" spans="1:4" ht="13.8" thickBot="1" x14ac:dyDescent="0.3">
      <c r="A85" s="40"/>
      <c r="B85" s="13" t="s">
        <v>75</v>
      </c>
      <c r="C85" s="9">
        <v>113509</v>
      </c>
      <c r="D85" s="24">
        <f t="shared" si="2"/>
        <v>0.59538521253829046</v>
      </c>
    </row>
    <row r="86" spans="1:4" ht="13.8" thickBot="1" x14ac:dyDescent="0.3">
      <c r="A86" s="40"/>
      <c r="B86" s="13" t="s">
        <v>76</v>
      </c>
      <c r="C86" s="9">
        <v>0</v>
      </c>
      <c r="D86" s="24">
        <f t="shared" si="2"/>
        <v>0</v>
      </c>
    </row>
    <row r="87" spans="1:4" ht="13.8" thickBot="1" x14ac:dyDescent="0.3">
      <c r="A87" s="40"/>
      <c r="B87" s="13" t="s">
        <v>77</v>
      </c>
      <c r="C87" s="9">
        <v>13</v>
      </c>
      <c r="D87" s="24">
        <f t="shared" si="2"/>
        <v>6.8188493978431461E-5</v>
      </c>
    </row>
    <row r="88" spans="1:4" ht="13.8" thickBot="1" x14ac:dyDescent="0.3">
      <c r="A88" s="41"/>
      <c r="B88" s="23" t="s">
        <v>9</v>
      </c>
      <c r="C88" s="25">
        <v>119409</v>
      </c>
      <c r="D88" s="27">
        <f>C88/C107</f>
        <v>0.62633229826696324</v>
      </c>
    </row>
    <row r="89" spans="1:4" ht="13.8" thickBot="1" x14ac:dyDescent="0.3">
      <c r="A89" s="42" t="s">
        <v>78</v>
      </c>
      <c r="B89" s="13" t="s">
        <v>78</v>
      </c>
      <c r="C89" s="9">
        <v>5673</v>
      </c>
      <c r="D89" s="24">
        <f t="shared" si="2"/>
        <v>2.9756409718433973E-2</v>
      </c>
    </row>
    <row r="90" spans="1:4" ht="13.8" thickBot="1" x14ac:dyDescent="0.3">
      <c r="A90" s="41"/>
      <c r="B90" s="23" t="s">
        <v>9</v>
      </c>
      <c r="C90" s="25">
        <v>5673</v>
      </c>
      <c r="D90" s="28">
        <f>C90/C107</f>
        <v>2.9756409718433973E-2</v>
      </c>
    </row>
    <row r="91" spans="1:4" ht="13.8" thickBot="1" x14ac:dyDescent="0.3">
      <c r="A91" s="42" t="s">
        <v>79</v>
      </c>
      <c r="B91" s="13" t="s">
        <v>80</v>
      </c>
      <c r="C91" s="9">
        <v>509</v>
      </c>
      <c r="D91" s="24">
        <f t="shared" si="2"/>
        <v>2.6698418026939699E-3</v>
      </c>
    </row>
    <row r="92" spans="1:4" ht="13.8" thickBot="1" x14ac:dyDescent="0.3">
      <c r="A92" s="40"/>
      <c r="B92" s="13" t="s">
        <v>81</v>
      </c>
      <c r="C92" s="9">
        <v>20</v>
      </c>
      <c r="D92" s="24">
        <f t="shared" si="2"/>
        <v>1.0490537535143301E-4</v>
      </c>
    </row>
    <row r="93" spans="1:4" ht="13.8" thickBot="1" x14ac:dyDescent="0.3">
      <c r="A93" s="41"/>
      <c r="B93" s="23" t="s">
        <v>9</v>
      </c>
      <c r="C93" s="25">
        <v>529</v>
      </c>
      <c r="D93" s="27">
        <f>C93/C107</f>
        <v>2.7747471780454032E-3</v>
      </c>
    </row>
    <row r="94" spans="1:4" ht="13.8" thickBot="1" x14ac:dyDescent="0.3">
      <c r="A94" s="42" t="s">
        <v>82</v>
      </c>
      <c r="B94" s="13" t="s">
        <v>83</v>
      </c>
      <c r="C94" s="9">
        <v>9522</v>
      </c>
      <c r="D94" s="24">
        <f t="shared" si="2"/>
        <v>4.9945449204817256E-2</v>
      </c>
    </row>
    <row r="95" spans="1:4" ht="13.8" thickBot="1" x14ac:dyDescent="0.3">
      <c r="A95" s="40"/>
      <c r="B95" s="13" t="s">
        <v>84</v>
      </c>
      <c r="C95" s="9">
        <v>2114</v>
      </c>
      <c r="D95" s="24">
        <f t="shared" si="2"/>
        <v>1.108849817464647E-2</v>
      </c>
    </row>
    <row r="96" spans="1:4" ht="13.8" thickBot="1" x14ac:dyDescent="0.3">
      <c r="A96" s="40"/>
      <c r="B96" s="13" t="s">
        <v>100</v>
      </c>
      <c r="C96" s="9">
        <v>102</v>
      </c>
      <c r="D96" s="24">
        <f t="shared" si="2"/>
        <v>5.3501741429230829E-4</v>
      </c>
    </row>
    <row r="97" spans="1:17" ht="13.8" thickBot="1" x14ac:dyDescent="0.3">
      <c r="A97" s="40"/>
      <c r="B97" s="13" t="s">
        <v>85</v>
      </c>
      <c r="C97" s="9">
        <v>19312</v>
      </c>
      <c r="D97" s="24">
        <f t="shared" si="2"/>
        <v>0.10129663043934371</v>
      </c>
    </row>
    <row r="98" spans="1:17" ht="13.8" thickBot="1" x14ac:dyDescent="0.3">
      <c r="A98" s="40"/>
      <c r="B98" s="13" t="s">
        <v>86</v>
      </c>
      <c r="C98" s="9">
        <v>2592</v>
      </c>
      <c r="D98" s="24">
        <f t="shared" si="2"/>
        <v>1.3595736645545718E-2</v>
      </c>
    </row>
    <row r="99" spans="1:17" ht="13.8" thickBot="1" x14ac:dyDescent="0.3">
      <c r="A99" s="40"/>
      <c r="B99" s="13" t="s">
        <v>87</v>
      </c>
      <c r="C99" s="9">
        <v>6855</v>
      </c>
      <c r="D99" s="24">
        <f t="shared" si="2"/>
        <v>3.5956317401703665E-2</v>
      </c>
    </row>
    <row r="100" spans="1:17" ht="13.8" thickBot="1" x14ac:dyDescent="0.3">
      <c r="A100" s="40"/>
      <c r="B100" s="13" t="s">
        <v>88</v>
      </c>
      <c r="C100" s="9">
        <v>22593</v>
      </c>
      <c r="D100" s="24">
        <f t="shared" si="2"/>
        <v>0.11850635726574629</v>
      </c>
    </row>
    <row r="101" spans="1:17" ht="13.8" thickBot="1" x14ac:dyDescent="0.3">
      <c r="A101" s="40"/>
      <c r="B101" s="13" t="s">
        <v>89</v>
      </c>
      <c r="C101" s="9">
        <v>3</v>
      </c>
      <c r="D101" s="24">
        <f t="shared" si="2"/>
        <v>1.5735806302714951E-5</v>
      </c>
    </row>
    <row r="102" spans="1:17" ht="13.8" thickBot="1" x14ac:dyDescent="0.3">
      <c r="A102" s="40"/>
      <c r="B102" s="13" t="s">
        <v>90</v>
      </c>
      <c r="C102" s="9">
        <v>1942</v>
      </c>
      <c r="D102" s="24">
        <f t="shared" si="2"/>
        <v>1.0186311946624145E-2</v>
      </c>
    </row>
    <row r="103" spans="1:17" ht="13.8" thickBot="1" x14ac:dyDescent="0.3">
      <c r="A103" s="41"/>
      <c r="B103" s="23" t="s">
        <v>9</v>
      </c>
      <c r="C103" s="25">
        <v>65035</v>
      </c>
      <c r="D103" s="27">
        <f>C103/C107</f>
        <v>0.34112605429902226</v>
      </c>
    </row>
    <row r="104" spans="1:17" ht="13.8" thickBot="1" x14ac:dyDescent="0.3">
      <c r="A104" s="42" t="s">
        <v>91</v>
      </c>
      <c r="B104" s="13" t="s">
        <v>92</v>
      </c>
      <c r="C104" s="9">
        <v>2</v>
      </c>
      <c r="D104" s="24">
        <f t="shared" si="2"/>
        <v>1.04905375351433E-5</v>
      </c>
    </row>
    <row r="105" spans="1:17" ht="13.8" thickBot="1" x14ac:dyDescent="0.3">
      <c r="A105" s="40"/>
      <c r="B105" s="13" t="s">
        <v>93</v>
      </c>
      <c r="C105" s="9">
        <v>0</v>
      </c>
      <c r="D105" s="24">
        <f t="shared" si="2"/>
        <v>0</v>
      </c>
    </row>
    <row r="106" spans="1:17" ht="13.8" thickBot="1" x14ac:dyDescent="0.3">
      <c r="A106" s="41"/>
      <c r="B106" s="23" t="s">
        <v>9</v>
      </c>
      <c r="C106" s="25">
        <v>2</v>
      </c>
      <c r="D106" s="27">
        <f>C106/C107</f>
        <v>1.04905375351433E-5</v>
      </c>
    </row>
    <row r="107" spans="1:17" ht="13.8" thickBot="1" x14ac:dyDescent="0.3">
      <c r="A107" s="36" t="s">
        <v>9</v>
      </c>
      <c r="B107" s="37"/>
      <c r="C107" s="25">
        <v>190648</v>
      </c>
      <c r="D107" s="26">
        <f>C107/C107</f>
        <v>1</v>
      </c>
    </row>
    <row r="108" spans="1:17" ht="12.75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1:17" ht="13.2" x14ac:dyDescent="0.25">
      <c r="A109" s="38" t="s">
        <v>94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7" ht="13.2" x14ac:dyDescent="0.25">
      <c r="A110" s="1" t="s">
        <v>2</v>
      </c>
      <c r="B110" s="8" t="s">
        <v>95</v>
      </c>
      <c r="C110" s="8" t="s">
        <v>96</v>
      </c>
    </row>
    <row r="111" spans="1:17" ht="13.2" x14ac:dyDescent="0.25">
      <c r="A111" s="8" t="s">
        <v>14</v>
      </c>
      <c r="B111" s="9">
        <v>1458</v>
      </c>
      <c r="C111" s="10">
        <v>0.53270003653599995</v>
      </c>
    </row>
    <row r="112" spans="1:17" ht="13.2" x14ac:dyDescent="0.25">
      <c r="A112" s="13" t="s">
        <v>15</v>
      </c>
      <c r="B112" s="9">
        <v>96</v>
      </c>
      <c r="C112" s="10">
        <v>3.5074899525000001E-2</v>
      </c>
    </row>
    <row r="113" spans="1:17" ht="13.2" x14ac:dyDescent="0.25">
      <c r="A113" s="13" t="s">
        <v>16</v>
      </c>
      <c r="B113" s="9">
        <v>670</v>
      </c>
      <c r="C113" s="10">
        <v>0.24479356960099999</v>
      </c>
    </row>
    <row r="114" spans="1:17" ht="13.2" x14ac:dyDescent="0.25">
      <c r="A114" s="13" t="s">
        <v>17</v>
      </c>
      <c r="B114" s="9">
        <v>193</v>
      </c>
      <c r="C114" s="10">
        <v>7.0515162586000005E-2</v>
      </c>
    </row>
    <row r="115" spans="1:17" ht="13.2" x14ac:dyDescent="0.25">
      <c r="A115" s="13" t="s">
        <v>18</v>
      </c>
      <c r="B115" s="9">
        <v>208</v>
      </c>
      <c r="C115" s="10">
        <v>7.5995615636999997E-2</v>
      </c>
    </row>
    <row r="116" spans="1:17" ht="13.2" x14ac:dyDescent="0.25">
      <c r="A116" s="13" t="s">
        <v>19</v>
      </c>
      <c r="B116" s="9">
        <v>112</v>
      </c>
      <c r="C116" s="10">
        <v>4.0920716112000002E-2</v>
      </c>
    </row>
    <row r="117" spans="1:17" ht="13.2" x14ac:dyDescent="0.25">
      <c r="A117" s="14" t="s">
        <v>9</v>
      </c>
      <c r="B117" s="15">
        <v>2737</v>
      </c>
      <c r="C117" s="16">
        <v>1</v>
      </c>
    </row>
    <row r="118" spans="1:17" ht="12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7" ht="12.75" customHeight="1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7" ht="12.75" customHeight="1" x14ac:dyDescent="0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</row>
    <row r="121" spans="1:17" ht="13.2" x14ac:dyDescent="0.25">
      <c r="A121" s="33">
        <v>45014</v>
      </c>
      <c r="B121" s="32"/>
      <c r="C121" s="32"/>
      <c r="D121" s="32"/>
      <c r="E121" s="32"/>
      <c r="F121" s="32"/>
      <c r="G121" s="34">
        <v>1</v>
      </c>
      <c r="H121" s="32"/>
      <c r="I121" s="32"/>
      <c r="J121" s="32"/>
      <c r="K121" s="32"/>
      <c r="L121" s="32"/>
      <c r="M121" s="35">
        <v>0.44822916000000002</v>
      </c>
      <c r="N121" s="32"/>
      <c r="O121" s="32"/>
      <c r="P121" s="32"/>
      <c r="Q121" s="32"/>
    </row>
  </sheetData>
  <mergeCells count="64">
    <mergeCell ref="A1:Q1"/>
    <mergeCell ref="A2:Q2"/>
    <mergeCell ref="A3:A5"/>
    <mergeCell ref="F3:F5"/>
    <mergeCell ref="A13:Q13"/>
    <mergeCell ref="A14:Q14"/>
    <mergeCell ref="A15:A16"/>
    <mergeCell ref="B15:D15"/>
    <mergeCell ref="E15:G15"/>
    <mergeCell ref="H15:J15"/>
    <mergeCell ref="A24:Q24"/>
    <mergeCell ref="A25:Q25"/>
    <mergeCell ref="A26:A29"/>
    <mergeCell ref="B26:D26"/>
    <mergeCell ref="E26:G26"/>
    <mergeCell ref="H26:J26"/>
    <mergeCell ref="K26:M26"/>
    <mergeCell ref="N26:P26"/>
    <mergeCell ref="Q26:Q29"/>
    <mergeCell ref="B27:B29"/>
    <mergeCell ref="E27:E29"/>
    <mergeCell ref="H27:H29"/>
    <mergeCell ref="K27:K29"/>
    <mergeCell ref="N27:N29"/>
    <mergeCell ref="A37:Q37"/>
    <mergeCell ref="A38:Q38"/>
    <mergeCell ref="A39:A40"/>
    <mergeCell ref="B39:D39"/>
    <mergeCell ref="E39:G39"/>
    <mergeCell ref="A48:Q48"/>
    <mergeCell ref="A49:Q49"/>
    <mergeCell ref="A50:A51"/>
    <mergeCell ref="C50:C51"/>
    <mergeCell ref="E50:E51"/>
    <mergeCell ref="G50:G51"/>
    <mergeCell ref="A57:Q57"/>
    <mergeCell ref="A58:Q58"/>
    <mergeCell ref="A59:B61"/>
    <mergeCell ref="G59:G61"/>
    <mergeCell ref="A62:A63"/>
    <mergeCell ref="A64:B64"/>
    <mergeCell ref="A67:B67"/>
    <mergeCell ref="A68:A70"/>
    <mergeCell ref="A71:B71"/>
    <mergeCell ref="A72:A76"/>
    <mergeCell ref="A77:B77"/>
    <mergeCell ref="A78:B78"/>
    <mergeCell ref="A79:Q79"/>
    <mergeCell ref="A80:Q80"/>
    <mergeCell ref="A81:B82"/>
    <mergeCell ref="A83:A88"/>
    <mergeCell ref="A89:A90"/>
    <mergeCell ref="A91:A93"/>
    <mergeCell ref="A94:A103"/>
    <mergeCell ref="A104:A106"/>
    <mergeCell ref="A120:Q120"/>
    <mergeCell ref="A121:F121"/>
    <mergeCell ref="G121:L121"/>
    <mergeCell ref="M121:Q121"/>
    <mergeCell ref="A107:B107"/>
    <mergeCell ref="A108:Q108"/>
    <mergeCell ref="A109:Q109"/>
    <mergeCell ref="A118:Q118"/>
    <mergeCell ref="A119:Q1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D354B-CFE9-4D8C-934B-E993A68E9D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1C75F-A379-49F6-8202-7F8742229B4B}">
  <ds:schemaRefs>
    <ds:schemaRef ds:uri="http://purl.org/dc/elements/1.1/"/>
    <ds:schemaRef ds:uri="http://www.w3.org/XML/1998/namespace"/>
    <ds:schemaRef ds:uri="74699124-d8d6-494e-b6ce-a4d5be02ae54"/>
    <ds:schemaRef ds:uri="http://schemas.microsoft.com/office/2006/documentManagement/types"/>
    <ds:schemaRef ds:uri="f84df657-13e5-4ac6-a109-a74a11d2d2f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D1A2C62-53C4-4DDA-A58B-52BD71E35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Pagina1_1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Bruycker, Wim</dc:creator>
  <cp:lastModifiedBy>Nijs Ilona</cp:lastModifiedBy>
  <dcterms:created xsi:type="dcterms:W3CDTF">2023-03-29T09:42:13Z</dcterms:created>
  <dcterms:modified xsi:type="dcterms:W3CDTF">2026-08-14T12:40:15Z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