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vlaamseoverheid.sharepoint.com/sites/vipa/organisatie/communicatie/1. Website1/Goedgekeurde projecten/op website/"/>
    </mc:Choice>
  </mc:AlternateContent>
  <xr:revisionPtr revIDLastSave="184" documentId="14_{517338F1-FF30-4FFC-A857-E639A192D68A}" xr6:coauthVersionLast="47" xr6:coauthVersionMax="47" xr10:uidLastSave="{6F8CB07B-1290-4FDC-A52B-E2CA2FF9E5C0}"/>
  <bookViews>
    <workbookView xWindow="28680" yWindow="-120" windowWidth="29040" windowHeight="15720" xr2:uid="{00000000-000D-0000-FFFF-FFFF00000000}"/>
  </bookViews>
  <sheets>
    <sheet name="Klassieke financiering" sheetId="45" r:id="rId1"/>
    <sheet name="Agressie-subsidies" sheetId="42" r:id="rId2"/>
    <sheet name="Infrastructuurforfait PMH" sheetId="46" r:id="rId3"/>
    <sheet name="Strategisch forfait ZH" sheetId="40" r:id="rId4"/>
    <sheet name="Instandhoudingsforfait ZH" sheetId="53" r:id="rId5"/>
    <sheet name="Toestelfinanciering ZH" sheetId="54" r:id="rId6"/>
    <sheet name="Klimaatsubsidies" sheetId="52" r:id="rId7"/>
    <sheet name="Blad16" sheetId="16" state="hidden" r:id="rId8"/>
    <sheet name="Blad17" sheetId="17" state="hidden" r:id="rId9"/>
    <sheet name="Blad1" sheetId="18" state="hidden" r:id="rId10"/>
  </sheets>
  <definedNames>
    <definedName name="_xlnm._FilterDatabase" localSheetId="1" hidden="1">'Agressie-subsidies'!$A$3:$H$6</definedName>
    <definedName name="_xlnm._FilterDatabase" localSheetId="2" hidden="1">'Infrastructuurforfait PMH'!$A$3:$I$3</definedName>
    <definedName name="_xlnm._FilterDatabase" localSheetId="0" hidden="1">'Klassieke financiering'!$A$3:$H$162</definedName>
    <definedName name="_xlnm._FilterDatabase" localSheetId="6" hidden="1">Klimaatsubsidies!$A$3:$M$398</definedName>
    <definedName name="_xlnm._FilterDatabase" localSheetId="3" hidden="1">'Strategisch forfait ZH'!$A$3:$J$3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8" i="52" l="1"/>
  <c r="M11" i="52" l="1"/>
  <c r="M8" i="52"/>
  <c r="M7" i="52"/>
  <c r="M6" i="52"/>
  <c r="M5" i="52"/>
  <c r="M4" i="52"/>
  <c r="C172" i="45" l="1"/>
  <c r="C169" i="45"/>
  <c r="C168" i="45"/>
  <c r="C167" i="45"/>
  <c r="C166" i="45"/>
  <c r="C165" i="45"/>
  <c r="G157" i="45"/>
  <c r="G152" i="45"/>
  <c r="G115" i="45"/>
  <c r="G102" i="45"/>
  <c r="G68" i="45"/>
  <c r="G62" i="45"/>
  <c r="G4" i="45"/>
  <c r="G162" i="45" l="1"/>
  <c r="C170" i="45"/>
  <c r="C173" i="45" s="1"/>
  <c r="M19" i="40" l="1"/>
  <c r="M9" i="52" l="1"/>
  <c r="M12" i="52" s="1"/>
  <c r="H24" i="46"/>
  <c r="M16" i="40" l="1"/>
  <c r="M17" i="40"/>
  <c r="M18" i="40"/>
  <c r="M15" i="40"/>
  <c r="M4" i="40"/>
  <c r="M11" i="40" l="1"/>
  <c r="M5" i="40"/>
  <c r="M6" i="40"/>
  <c r="M7" i="40"/>
  <c r="M8" i="40"/>
  <c r="I16" i="40"/>
  <c r="L11" i="46" l="1"/>
  <c r="L5" i="46"/>
  <c r="L6" i="46"/>
  <c r="L7" i="46"/>
  <c r="L8" i="46"/>
  <c r="L4" i="46"/>
  <c r="G6" i="42" l="1"/>
  <c r="K5" i="42"/>
  <c r="K6" i="42"/>
  <c r="K7" i="42"/>
  <c r="K8" i="42"/>
  <c r="K4" i="42"/>
  <c r="K11" i="42"/>
  <c r="M9" i="40" l="1"/>
  <c r="M12" i="40" s="1"/>
  <c r="L9" i="46"/>
  <c r="L12" i="46" s="1"/>
  <c r="K9" i="42" l="1"/>
  <c r="K12" i="42" s="1"/>
</calcChain>
</file>

<file path=xl/sharedStrings.xml><?xml version="1.0" encoding="utf-8"?>
<sst xmlns="http://schemas.openxmlformats.org/spreadsheetml/2006/main" count="4893" uniqueCount="1834">
  <si>
    <t>Dossiernummer</t>
  </si>
  <si>
    <t>Provincie</t>
  </si>
  <si>
    <t>Gemeente
voorziening</t>
  </si>
  <si>
    <t>Initiatiefnemer</t>
  </si>
  <si>
    <t>Voorziening</t>
  </si>
  <si>
    <t>Project</t>
  </si>
  <si>
    <t>Verleende 
subsidiebeloften</t>
  </si>
  <si>
    <t>Goedkeuring</t>
  </si>
  <si>
    <t>Voorzieningen Opgroeien</t>
  </si>
  <si>
    <t>Oost-Vlaanderen</t>
  </si>
  <si>
    <t>Antwerpen</t>
  </si>
  <si>
    <t>West-Vlaanderen</t>
  </si>
  <si>
    <t>Vlaams-Brabant</t>
  </si>
  <si>
    <t>Brussel</t>
  </si>
  <si>
    <t>Limburg</t>
  </si>
  <si>
    <t>Voorzieningen voor Centra voor Algemeen Welzijnswerk</t>
  </si>
  <si>
    <t>Voorzieningen voor Preventieve en ambulante Gezondheidszorg</t>
  </si>
  <si>
    <t>Voorzieningen voor Personen met een handicap</t>
  </si>
  <si>
    <t xml:space="preserve">Psychiatrische Verzorgingstehuizen </t>
  </si>
  <si>
    <t>Totaal goedgekeurde investeringen</t>
  </si>
  <si>
    <t xml:space="preserve">Overzicht per provincie </t>
  </si>
  <si>
    <t>Totaal</t>
  </si>
  <si>
    <t>Algemeen totaal</t>
  </si>
  <si>
    <r>
      <t xml:space="preserve">Subsidies voor preventie van agressie, vrijheidsbeperking of vrijheidsberoving: </t>
    </r>
    <r>
      <rPr>
        <sz val="11"/>
        <rFont val="Calibri"/>
        <family val="2"/>
        <scheme val="minor"/>
      </rPr>
      <t>Voorzieningen met een verblijfsfunctie die werken met minderjarigen kunnen VIPA-subsidies aanvragen voor projecten van preventieve infrastructurele maatregelen inzake agressie, vrijheidsbeperking of vrijheidsberoving. De investeringssubsidie bedraagt 75% van de kostenraming (excl. BTW) van het project met een maximumbedrag van 175.000 euro voor voorzieningen met minder dan 50 personen vermeerderd met 2.500 euro per verblijfsplaats voor voorzieningen vanaf 50 personen.  De aanrekening op de VIPA-kredieten gebeurt op het moment van de toezegging.</t>
    </r>
  </si>
  <si>
    <t>Gemeente</t>
  </si>
  <si>
    <t>Verleende
agressiedossiers</t>
  </si>
  <si>
    <t>Goedkeuring
(exclusief BTW)</t>
  </si>
  <si>
    <t>Verleende infrastructuurforfaits</t>
  </si>
  <si>
    <t>Verleende strategische forfaits
(incl. intresten)</t>
  </si>
  <si>
    <t>PH793-L-IDB</t>
  </si>
  <si>
    <t>Heusden-Zolder</t>
  </si>
  <si>
    <t>Stijn vzw</t>
  </si>
  <si>
    <t>Dienstencentrum 
't Weyerke</t>
  </si>
  <si>
    <t>aankoop zonder verbouwing voor het Dienstencentrum 't Weyerke voor 16 gebruikers woonondersteuning en collectieve zorg (waarvan 4 capaciteitsuitbreiding) in de Kapelanijstraat 9 in Heusden-Zolder</t>
  </si>
  <si>
    <t>PH799-L-IDB</t>
  </si>
  <si>
    <t>nieuwbouw voor het Dienstencentrum 't Weyerke voor 15,59 gebruikers met dagondersteuning in de Weg op Bree 6-8 in Meeuwen (Oudsbergen)</t>
  </si>
  <si>
    <t>PH825-A-IDB</t>
  </si>
  <si>
    <t>Koninklijk Orthopedagogisch Centrum Antwerpen vzw</t>
  </si>
  <si>
    <t>Koninklijk Orthopedagogisch Centrum Antwerpen</t>
  </si>
  <si>
    <t>uitbreiding van het multifunctioneel centrum voor het Koninklijk Orthopedagogisch Centrum voor 6 gebruikers woonondersteuning en collectieve zorg in de Paleisstraat 108-110 in Antwerpen</t>
  </si>
  <si>
    <t>PH769-O-MCI</t>
  </si>
  <si>
    <t>Organisatie Broeders van Liefde vzw</t>
  </si>
  <si>
    <t>Multifunctioneel Centrum Sint-Jozef</t>
  </si>
  <si>
    <t>Gent</t>
  </si>
  <si>
    <t>21K002</t>
  </si>
  <si>
    <t>Emmaüs vzw</t>
  </si>
  <si>
    <t>Klavier</t>
  </si>
  <si>
    <t>Merksplas</t>
  </si>
  <si>
    <t>aanvullende belofte
door indexering
16-01-2022</t>
  </si>
  <si>
    <t>aanvullende belofte
door indexering
4-02-2022</t>
  </si>
  <si>
    <t>Woonzorgvoorzieningen</t>
  </si>
  <si>
    <t>PH6264-B-IDB</t>
  </si>
  <si>
    <t>Tienen</t>
  </si>
  <si>
    <t>Stichting MM Delacroix</t>
  </si>
  <si>
    <t>nieuwbouw van een tehuis niet-werkenden (nursing) voor 86 gebruikers met woonondersteuning en voor 14,15 gebruikers met collectieve zorg op de Campus Ten Haghedorne (paviljoen 4) op de Sint-Truidensesteenweg 492 in Tienen</t>
  </si>
  <si>
    <t>PH855-O-IDB</t>
  </si>
  <si>
    <t>Lokeren</t>
  </si>
  <si>
    <t>Emiliani vzw</t>
  </si>
  <si>
    <t>Emiliani</t>
  </si>
  <si>
    <t>nieuwbouw voor 22 gebruikers met woon- en dagondersteuning (capaciteitsvervanging) en collectieve zorg in de Hoedemakersstraat in Lokeren</t>
  </si>
  <si>
    <t>PH856-O-IDB</t>
  </si>
  <si>
    <t>Buggenhout</t>
  </si>
  <si>
    <t>Blijdorp vzw</t>
  </si>
  <si>
    <t>Blijdorp</t>
  </si>
  <si>
    <t>nieuwbouw voor 34 gebruikers (24 capaciteitsvervanging en 10 capaciteitsuitbreiding) met woonondersteuning en 28,81 gebruikers met collectieve zorg in de Baleunisstraat 70-72 in Dendermonde</t>
  </si>
  <si>
    <t>21BU056</t>
  </si>
  <si>
    <t>Antwerps Revalidatiecentrum vzw</t>
  </si>
  <si>
    <t>Antwerps Revalidatiecentrum</t>
  </si>
  <si>
    <t xml:space="preserve">aankoop bijzondere uitrusting: 12 computers, 12 laptops, 5 iPAD' s, audiometer en tympanometer voor het Antwerps Revalidatiecentrum in de Lange Elzenstraat 52 in Antwerpen  </t>
  </si>
  <si>
    <t>Peer</t>
  </si>
  <si>
    <t>OCMW Peer</t>
  </si>
  <si>
    <t>Lokaal Dienstencentrum De Schommel</t>
  </si>
  <si>
    <t>nieuwbouw van het Lokaal Dienstencentrum De Schommel in de Kloosterstraat 23 in Peer</t>
  </si>
  <si>
    <t>19K005</t>
  </si>
  <si>
    <t>KG744-SAM-A-IDB</t>
  </si>
  <si>
    <t>Berlaar</t>
  </si>
  <si>
    <t>Kinderland vzw</t>
  </si>
  <si>
    <t>Centrum voor Kinderzorg en Gezinsondersteuning Kinderland</t>
  </si>
  <si>
    <t>ingrijpende duurzame verbouwing van het Centrum voor Kinderzorg en Gezinsondersteuning Kinderland in de Ballaarweg 1 in Berlaar</t>
  </si>
  <si>
    <t>KG745-SAM-A-IDB</t>
  </si>
  <si>
    <t>Wolkewietje vzw</t>
  </si>
  <si>
    <t>Wolkewietje</t>
  </si>
  <si>
    <t>verbouwing van het Kinderdagverblijf Wolkewietje voor 32 plaatsen in de Ballaarweg 1 in Berlaar</t>
  </si>
  <si>
    <t>Zorgbedrijf Antwerpen</t>
  </si>
  <si>
    <t xml:space="preserve">Lokaal Dienstencentrum De Nobele Donk </t>
  </si>
  <si>
    <t>aankoop zonder verbouwing voor het Lokaal Dienstencentrum De Nobele Donk (capaciteitsvervanging) in de Prinshoeveweg 21 in Antwerpen (Ekeren)</t>
  </si>
  <si>
    <t>20K004</t>
  </si>
  <si>
    <t>aanvullende bedrag
voor wijziging belofte
4-03-2022</t>
  </si>
  <si>
    <t>21K008</t>
  </si>
  <si>
    <t>Ruyskensveld vzw</t>
  </si>
  <si>
    <t>Ruyskensveld</t>
  </si>
  <si>
    <t>Aalst</t>
  </si>
  <si>
    <t>aanvullende belofte
door indexering
4-03-2022</t>
  </si>
  <si>
    <t>ingrijpende duurzame verbouwing voor een leefgroep beveiligend verblijf voor 6 meisjes met aanpalend een multifunctioneel gebouw voor dagbesteding in de Termurenlaan 20 in Aalst (Erembodegem)</t>
  </si>
  <si>
    <t>20K083</t>
  </si>
  <si>
    <t>Lommel</t>
  </si>
  <si>
    <t>Jongerenwerking Pieter Simenon vzw</t>
  </si>
  <si>
    <t xml:space="preserve">CANO Pieter Simenon </t>
  </si>
  <si>
    <t>nieuwbouw voor het CANO begeleidingstehuis van Jongerenwerking Pieter Simenon voor 12 erkende verblijfsmodules met ondersteunende functies en ambulante teams in de Martinus Van Gurplaan 45 in Lommel</t>
  </si>
  <si>
    <t>Sint-Regina's Godshuis vzw</t>
  </si>
  <si>
    <t>Woonzorgcentrum Leiehome</t>
  </si>
  <si>
    <t>099-ZH270tris</t>
  </si>
  <si>
    <t>Gasthuiszusters Antwerpen vzw</t>
  </si>
  <si>
    <t>Algemeen Ziekenhuis Sint-Augustinus</t>
  </si>
  <si>
    <t>nieuwbouw voor het fertiliteitscentrum GZA-ZNA (2 operatiezalen capaciteitsvervanging en 10 plaatsen dagziekenhuis waarvan 8 plaatsen capaciteitsvervanging en 2 plaatsen capaciteitsuitbreiding) op de Campus Sint-Augustinus in de Oosterveldlaan 24 in Antwerpen (Wilrijk)</t>
  </si>
  <si>
    <t>099-ZH270quinto</t>
  </si>
  <si>
    <t>Netwerk GasthuisZusters Antwerpen - ZiekenhuisNetwerk Antwerpen vzw</t>
  </si>
  <si>
    <t>nieuwbouw voor de dienst NICU met 30 bedden t.v.v. 15 bedden GZA en 15 bedden ZNA (27,57 capaciteitsvervanging en 2,43 capaciteitsuitbreiding) op de Campus Sint-Augustinus in de Oosterveldlaan 24 in Antwerpen (Wilrijk)</t>
  </si>
  <si>
    <t>20K114</t>
  </si>
  <si>
    <t>009-ZH224</t>
  </si>
  <si>
    <t>Ziekenhuisnetwerk Antwerpen vzw</t>
  </si>
  <si>
    <t>Ziekenhuisnetwerk Antwerpen campus Jan Palfijn</t>
  </si>
  <si>
    <t>project 3: uitbreiding en verbouwing van het ZiekenhuisNetwerk Antwerpen op de Campus Jan Palfijn met 120 bedden (capaciteitsvervanging), 56 plaatsen (34 capaciteitsvervanging en 22 capaciteitsuitbreiding) dagziekenhuis, 1 operatiezaal (capaciteitsuitbreiding) en 14 dialyseposten (capaciteitsvervanging) in de Lange Bremstraat 70 in Antwerpen (Merksem)</t>
  </si>
  <si>
    <t>099-ZH270quatro</t>
  </si>
  <si>
    <t>Gasthuiszusters Antwerpen, campus Sint-Vincentius</t>
  </si>
  <si>
    <t>verbouwing van 6 operatiezalen (capaciteitsvervanging) en stookplaats en 2 liften GZA-ZNA op Campus Sint-Vincentius in de Sint-Vincentiusstraat 20 in Antwerpen</t>
  </si>
  <si>
    <t>117-ZH254</t>
  </si>
  <si>
    <t>Torhout</t>
  </si>
  <si>
    <t>Algemeen Ziekenhuis Delta vzw</t>
  </si>
  <si>
    <t>Algemeen Ziekenhuis Delta, campus Rembert Torhout</t>
  </si>
  <si>
    <t>uitbreiding en verbouwing van het Algemeen Ziekenhuis Delta, campus Rembert, voor 24 bedden (waarvan 8 bedden intensieve zorg), 46 plaatsen dagziekenhuis, 10 operatiezalen en 14 dialyseposten in de Sint-Rembertlaan 12 in Torhout</t>
  </si>
  <si>
    <t>176-ZH246</t>
  </si>
  <si>
    <t>Algemeen Stedelijk Ziekenhuis Aalst Autonome Verzorgingsinstelling</t>
  </si>
  <si>
    <t>Algemeen Stedelijk Ziekenhuis</t>
  </si>
  <si>
    <t>uitbreiding van blok T met 114 bedden klassieke hospitalisatie (capaciteitsvervanging) en 30 plaatsen daghospitalisatie (capaciteitsuitbreiding) voor het Algemeen Stedelijk Ziekenhuis in de Merestraat 80 in Aalst</t>
  </si>
  <si>
    <t>290-ZH311</t>
  </si>
  <si>
    <t>Algemeen Ziekenhuis Sint-Lucas &amp; Volkskliniek vzw</t>
  </si>
  <si>
    <t>Algemeen Ziekenhuis Sint-Lucas</t>
  </si>
  <si>
    <t>uitbreiding en verbouwing van blok AB met 67 bedden, 8 plaatsen dagziekenhuis, verloskwartier en materniteit voor het Algemeen Ziekenhuis Sint-Lucas in de Groenebriel 1 in Gent</t>
  </si>
  <si>
    <t>499-ZH316</t>
  </si>
  <si>
    <t>Sint-Pieters-Leeuw</t>
  </si>
  <si>
    <t>Revalidatieziekenhuis Inkendaal Koninklijke Instelling vzw</t>
  </si>
  <si>
    <t>Revalidatie ziekenhuis Inkendaal</t>
  </si>
  <si>
    <t>nieuwbouw met 178 erkende Sp-bedden (capaciteitsvervanging) voor het Revalidatieziekenhuis Inkendaal in de Inkendaalstraat 1 in Sint-Pieters-Leeuw (Vlezenbeek)</t>
  </si>
  <si>
    <t>679-ZH221</t>
  </si>
  <si>
    <t>Oostende</t>
  </si>
  <si>
    <t>Bundeling Zorginitiatieven Oostende vzw</t>
  </si>
  <si>
    <t>Bundeling Zorginitiatieven Oostende</t>
  </si>
  <si>
    <t>uitbreiding van het revalidatiecentrum met ondersteunende diensten (apotheek, centrale inkomhal, cafetaria, polyvalente ruimte en logistiek) op de Zeedijk 286-288 in Oostende</t>
  </si>
  <si>
    <t>970-ZH243</t>
  </si>
  <si>
    <t>Duffel</t>
  </si>
  <si>
    <t>Psychiatrisch Centrum Duffel</t>
  </si>
  <si>
    <t>nieuwbouw (vervanging) met hoog beveiligde infrastructuur voor 90 A-bedden (capaciteitsvervanging) met onthaalgebouw en open infrastructuur voor 60 A-bedden (capaciteitsvervanging) voor het Universitair Psychiatrisch Centrum Duffel in de Stationsstraat 22c in Duffel</t>
  </si>
  <si>
    <t>975-ZH272</t>
  </si>
  <si>
    <t>Bierbeek</t>
  </si>
  <si>
    <t>Zorggroep Sint-Kamillus</t>
  </si>
  <si>
    <t>nieuwbouw van 4 afdelingen met 60 bedden (30 A-bedden en 30 T-bedden, capaciteitsvervanging) voor de algemene psychiatrie van de Zorggroep Sint-Kamillus in de Krijkelberg 1 in Bierbeek</t>
  </si>
  <si>
    <t>978-ZH228</t>
  </si>
  <si>
    <t>Zelzate</t>
  </si>
  <si>
    <t>Psychiatrisch Centrum Sint-Jan Baptist</t>
  </si>
  <si>
    <t>nieuwbouw van een forensische unit met 45 T-bedden (capaciteitsvervanging) voor het Psychiatrisch Centrum Sint-Jan Baptist in de Suikerkaai 81 in Zelzate</t>
  </si>
  <si>
    <t>PH864-W-IDB</t>
  </si>
  <si>
    <t>Oostnieuwkerke</t>
  </si>
  <si>
    <t>Kerckstede vzw</t>
  </si>
  <si>
    <t>Kerckstede</t>
  </si>
  <si>
    <t>nieuwbouw voor 25 gebruikers met woonondersteuning en voor 5,31 gebruikers met collectieve zorg in de Slijperstraat 3 in Staden (Oostnieuwkerke)</t>
  </si>
  <si>
    <t>PH867-W-IDB</t>
  </si>
  <si>
    <t>Brugge</t>
  </si>
  <si>
    <t>De Kade vzw</t>
  </si>
  <si>
    <t>De Kade - Campus Het Anker</t>
  </si>
  <si>
    <t>nieuwbouw van het project Schrijfbaar voor 31 gebruikers met dagondersteuning (25 capaciteitsvervanging en 6 capaciteitsuitbreiding) in de Eernegemseweg 17 en 17A in Jabbeke (Snellegem)</t>
  </si>
  <si>
    <t>PH807-L-MCI</t>
  </si>
  <si>
    <t>Maaseik</t>
  </si>
  <si>
    <t>Covida vzw</t>
  </si>
  <si>
    <t>Covida</t>
  </si>
  <si>
    <t>982-ZH294-W-CE</t>
  </si>
  <si>
    <t xml:space="preserve">Psychiatrisch Centrum Sint-Amandus </t>
  </si>
  <si>
    <t>Beernem</t>
  </si>
  <si>
    <t xml:space="preserve">nieuwbouw van een Psychiatrisch Verzorgingstehuis voor 60 bewoners (capaciteitsvervanging van 60 bestaande plaatsen in De Loot en in De Knop) in diverse woonvormen in de Reigerlostraat 10 in Beernem </t>
  </si>
  <si>
    <t>PH857-W-IDB</t>
  </si>
  <si>
    <t>Menen</t>
  </si>
  <si>
    <t>OCMW Menen</t>
  </si>
  <si>
    <t>De Pelikaan</t>
  </si>
  <si>
    <t>uitbreiding voor 6 gebruikers (capaciteitsuitbreiding) met woonondersteuning in de Anneessensstraat 27 in Menen</t>
  </si>
  <si>
    <t>21K004</t>
  </si>
  <si>
    <t>Diksmuide</t>
  </si>
  <si>
    <t>OCMW Diksmuide</t>
  </si>
  <si>
    <t>Lokaal Dienstencentrum Ten Patershove</t>
  </si>
  <si>
    <t>nieuwbouw (vervanging) van het Lokaal Dienstencentrum Ten Patershove op het IJzerheemplein 1 in Diksmuide</t>
  </si>
  <si>
    <t>aanvullende bedrag
voor wijziging belofte
24-03-2022</t>
  </si>
  <si>
    <t>Mechelen</t>
  </si>
  <si>
    <t>Pleegzorg Provincie Antwerpen vzw</t>
  </si>
  <si>
    <t>Pleegzorg Provincie Antwerpen - afdeling Mechelen</t>
  </si>
  <si>
    <t>Medisina vzw</t>
  </si>
  <si>
    <t>Medisina</t>
  </si>
  <si>
    <t>voltooingswerken voor het Wijkgezondheidscentrum Medisina (capaciteitsuitbreiding) in Klein Eiland 4 en 6 en in de Spinnerijstraat 10 in Anderlecht</t>
  </si>
  <si>
    <t>Oudenaarde</t>
  </si>
  <si>
    <t>Ter Eecken vzw</t>
  </si>
  <si>
    <t>Revalidatiecentrum Ter Eecken</t>
  </si>
  <si>
    <t>aankoop bijzondere uitrusting: 10 laptops, 2 tablets met toebehoren voor het Centrum voor Ambulante Revalidatie Ter Eecken in de Vlaanderenstraat 2 in Oudenaarde</t>
  </si>
  <si>
    <t>20K022</t>
  </si>
  <si>
    <t>20K201</t>
  </si>
  <si>
    <t>22BU023</t>
  </si>
  <si>
    <t>20K034</t>
  </si>
  <si>
    <t>Edegem</t>
  </si>
  <si>
    <t>Onze Thuis vzw</t>
  </si>
  <si>
    <t>Begeleidingscentrum De Vlinderkens</t>
  </si>
  <si>
    <t>aanvullende belofte
door indexering
31-03-2022</t>
  </si>
  <si>
    <t>PH6258-W-MCI</t>
  </si>
  <si>
    <t>Zedelgem</t>
  </si>
  <si>
    <t>Orthoagogisch Centrum Cirkant</t>
  </si>
  <si>
    <t>nieuwbouw voor 26,10 gebruikers met woonondersteuning (capaciteitsvervanging tehuis voor 30 niet werkenden) en voor 21,51 gebruikers met collectieve en ondersteunende diensten (technische en medische dienst) in de Aartrijksestraat 77 in Zedelgem (Aartrijke)</t>
  </si>
  <si>
    <t>PH862-A-IDB</t>
  </si>
  <si>
    <t>Kontich</t>
  </si>
  <si>
    <t>Pegode vzw</t>
  </si>
  <si>
    <t>Pegode</t>
  </si>
  <si>
    <t>nieuwbouw voor 13,37 gebruikers met collectieve zorg in de Begijnenbossen 52 in Rumst (Reet)</t>
  </si>
  <si>
    <t>Maasmechelen</t>
  </si>
  <si>
    <t>OCMW Maasmechelen</t>
  </si>
  <si>
    <t>Centrum voor Dagverzorging De Moerbei</t>
  </si>
  <si>
    <t>verbouwing (capaciteitsvervanging) voor het Dagverzorgingscentrum De Moerbei in de Dokter Haubenslaan 19 in Maasmechelen</t>
  </si>
  <si>
    <t>21K015</t>
  </si>
  <si>
    <t>PH790-A-IDB</t>
  </si>
  <si>
    <t>Geel</t>
  </si>
  <si>
    <t>Medisch Pedagogisch Instituut Oosterlo vzw</t>
  </si>
  <si>
    <t>Medisch Pedagogisch Instituut Oosterlo</t>
  </si>
  <si>
    <t>nieuwbouw van een internaat voor 106 minderjarige personen met een handicap (capaciteitsvervanging) in de Eindhoutseweg 25 in Geel</t>
  </si>
  <si>
    <t>21BU043</t>
  </si>
  <si>
    <t>Gezondheidszorg Bermhertigheid Jesu vzw</t>
  </si>
  <si>
    <t>Centrum voor Psychische Revalidatie Inghelburch</t>
  </si>
  <si>
    <t>aanvullende belofte
door indexering
8-04-2022</t>
  </si>
  <si>
    <t>aanvullende belofte
door indexering
14-04-2022</t>
  </si>
  <si>
    <t>20K015</t>
  </si>
  <si>
    <t>Nieuwland vzw</t>
  </si>
  <si>
    <t>Nieuwland</t>
  </si>
  <si>
    <t>aanvullende belofte
door indexering
19-04-2022</t>
  </si>
  <si>
    <t>21K018</t>
  </si>
  <si>
    <t>Lievegem</t>
  </si>
  <si>
    <t>Dienstverleningscentrum De Triangel vzw</t>
  </si>
  <si>
    <t>Dienstverleningscentrum De Triangel</t>
  </si>
  <si>
    <t>nieuwbouw voor een beveiligend verblijf voor 6 meisjes (6 modules beveiligd verblijf en 6 modules kortdurende intensief contextbegeleiding) in de Oostveldstraat 1 in Eeklo</t>
  </si>
  <si>
    <t>21K023</t>
  </si>
  <si>
    <t>Eeklo</t>
  </si>
  <si>
    <t>Jeugdhulp Don Bosco Vlaanderen vzw</t>
  </si>
  <si>
    <t>Oriëntatie- en behandelingscentrum De Waai</t>
  </si>
  <si>
    <t>nieuwbouw voor een beveiligend verblijf voor 6 jongens (6 modules beveiligd verblijf en 6 modules kortdurende intensief contextbegeleiding) in de Oostveldstraat 1 in Eeklo</t>
  </si>
  <si>
    <t>aanvullende belofte
door indexering 
26-04-2022</t>
  </si>
  <si>
    <t>21BU049</t>
  </si>
  <si>
    <t>Centrum voor Ambulante Revalidatie Houtland - Westkust vzw</t>
  </si>
  <si>
    <t>Centrum voor Ambulante Revalidatie 't Veld</t>
  </si>
  <si>
    <t>21BU050</t>
  </si>
  <si>
    <t>aankoop bijzondere uitrusting: 10 laptops met randapparatuur, software, office-licenties, switchen en UPS voor het Centrum voor Ambulante Revalidatie 't Veld in de Ichtegemsestraat 32 in Zedelgem (Aartrijke)</t>
  </si>
  <si>
    <t>aankoop bijzondere uitrusting: 7 laptops en 3 desktops met randapparatuur, software, office-licenties, switchen en UPS voor het Centrum voor Ambulante Revalidatie 't Veld in de Ichtegemsestraat 32 in Zedelgem (Aartrijke)</t>
  </si>
  <si>
    <t>937-ZH280-A-CE</t>
  </si>
  <si>
    <t>Psychiatrisch Verzorgingstehuis De Landhuizen</t>
  </si>
  <si>
    <t>Zoersel</t>
  </si>
  <si>
    <t>aanvullende bedrag
voor wijziging belofte
14-04-2022</t>
  </si>
  <si>
    <t>aanvullende belofte
door indexering
26-04-2022</t>
  </si>
  <si>
    <t>Helan Kinderopvang vzw</t>
  </si>
  <si>
    <t>Partena Kinderopvang - Bubbelbos</t>
  </si>
  <si>
    <t>voltooiingswerken voor Kinderopvang Bubbelbos met 42 plaatsen in de Kloosterstraat in Gent (Baarle-Drongen)</t>
  </si>
  <si>
    <t>21K038</t>
  </si>
  <si>
    <t>20K078</t>
  </si>
  <si>
    <t>Ter Loke vzw</t>
  </si>
  <si>
    <t>Ter Loke - De Kering</t>
  </si>
  <si>
    <t>Vosselaar</t>
  </si>
  <si>
    <t>Ieper</t>
  </si>
  <si>
    <t>Vereniging Ons Tehuis voor Zuid-West-Vlaanderen</t>
  </si>
  <si>
    <t>Koninklijk Ondersteuningscentrum Ter Engelen Tevona vzw</t>
  </si>
  <si>
    <t>Covida/Sherpa</t>
  </si>
  <si>
    <t>aankoop en verbouwing voor een dagcentrum, internaat en semi-internaat in de IQ-Parklaan 16, Blok D in Dilsen-Stokkem</t>
  </si>
  <si>
    <t>21K025</t>
  </si>
  <si>
    <t>21K061</t>
  </si>
  <si>
    <t>Grimbergen</t>
  </si>
  <si>
    <t>Woonzorgcentrum Heilig Hart te Grimbergen vzw</t>
  </si>
  <si>
    <t>Woonzorgcentrum Heilig Hart te Grimbergen</t>
  </si>
  <si>
    <t xml:space="preserve">uitbreiding (vervanging) voor het Dagverzorgingscentrum Heilig Hart in de Veldkantstraat 30 in Grimbergen </t>
  </si>
  <si>
    <t>21K011</t>
  </si>
  <si>
    <t>20K027</t>
  </si>
  <si>
    <t>Herselt</t>
  </si>
  <si>
    <t>OCMW Herselt</t>
  </si>
  <si>
    <t>Huize Tordaele vzw</t>
  </si>
  <si>
    <t>Huize Tordaele</t>
  </si>
  <si>
    <t>nieuwbouw van een keuken en polyvalente ruimte voor een GES-unit voor 14 gebruikers in de Bruggestraat 39 in Torhout</t>
  </si>
  <si>
    <t>PH6240-bis-W-MCI</t>
  </si>
  <si>
    <t>Huize Tordale vzw</t>
  </si>
  <si>
    <t>Huize Tordale</t>
  </si>
  <si>
    <t>nieuwbouw voor 9,8 gebruikers met dagondersteuning en 21,06 gebruikers ondersteunende diensten in Torhout</t>
  </si>
  <si>
    <t>Scherpenheuvel-Zichem</t>
  </si>
  <si>
    <t>Kamiano</t>
  </si>
  <si>
    <t>nieuwbouw voor 18 gebruikers met woonondersteuning en collectieve zorg (capaciteitsuitbreiding) voor personen met een niet aangeboren hersenletsel in de Vanheylenstraat 16 in Melsbroek</t>
  </si>
  <si>
    <t>PH6222-tris-A-MCI</t>
  </si>
  <si>
    <t>Monnikenheide</t>
  </si>
  <si>
    <t>ingrijpende duurzame verbouwing voor 2 gebruikers met woonondersteuning (capaciteitsuitbreiding) en collectieve zorg en voor 15,01 gebruikers met dagondersteuning (capaciteitsuitbreiding) in de Monnikendreef 3 in Zoersel</t>
  </si>
  <si>
    <t>PH847-B-IDB</t>
  </si>
  <si>
    <t>aanvullende belofte
door indexering
13-06-2022</t>
  </si>
  <si>
    <t>Tele-Onthaal Antwerpen vzw</t>
  </si>
  <si>
    <t>Tele-Onthaal Antwerpen</t>
  </si>
  <si>
    <t>aankoop met verbouwing van kantoren voor de diensten van Tele-Onthaal Antwerpen op het 6°, 7° en 8° verdieping (6,03 VTE, capaciteitsvervanging) in de Amerikalei 122, bus 16 in Antwerpen</t>
  </si>
  <si>
    <t>Turnhout</t>
  </si>
  <si>
    <t>Centrum voor Geestelijke Gezondheidszorg Kempen vzw</t>
  </si>
  <si>
    <t>Centrum voor Geestelijke Gezondheidszorg Kempen</t>
  </si>
  <si>
    <t>nieuwbouw en ingrijpende duurzame verbouwing voor 32,7 VTE (capaciteitsvervanging) voor het Centrum voor Geestelijke Gezondheidszorg Kempen in de Graatakker 106-108 in Turnhout</t>
  </si>
  <si>
    <t>Spiere-Helkijn</t>
  </si>
  <si>
    <t>CURANDO O.L.V. van 7 Weeën Ruiselede vzw</t>
  </si>
  <si>
    <t>Lokaal Dienstencentrum en Dagverzorgingscentrum Helkijn</t>
  </si>
  <si>
    <t>20K071</t>
  </si>
  <si>
    <t>Genk</t>
  </si>
  <si>
    <t>Intercommunale Vereniging voor hulp aan Gehandicapten in Limburg</t>
  </si>
  <si>
    <t>Ter Heide</t>
  </si>
  <si>
    <t>20K055</t>
  </si>
  <si>
    <t>De Hummeltjes vzw</t>
  </si>
  <si>
    <t>De Hummeltjes</t>
  </si>
  <si>
    <t>Hasselt</t>
  </si>
  <si>
    <r>
      <rPr>
        <b/>
        <sz val="11"/>
        <rFont val="Calibri"/>
        <family val="2"/>
        <scheme val="minor"/>
      </rPr>
      <t xml:space="preserve">Infrastructuurforfait personen met een handicap: </t>
    </r>
    <r>
      <rPr>
        <sz val="11"/>
        <rFont val="Calibri"/>
        <family val="2"/>
        <scheme val="minor"/>
      </rPr>
      <t>Deze betoelagingsvorm is van toepassing voor de meerderjarige personen met een handicap. Een voorziening kan een vraag indienen tot het bekomen van een akkoord infrastructuurforfait voor een beoogde investering. Zodra desbetreffende infrastructuur in gebruik wordt genomen, start de uitbetaling van het infrastructuurforfait. De grootte van dat forfait is afhankelijk van de zorgzwaarte van de personen met een handicap die gebruik maakt van de infrastructuur en wordt aangepast aan de bezetting. Rekening houdend met voorgaande elementen wordt het forfait voor onbepaalde duur jaarlijks uitbetaald zolang er bezetting is. Het forfait moet door de voorziening als korting doorgerekend worden naar de persoon met een handicap. Het forfait wordt jaarlijks aangerekend op de VIPA-kredieten op het moment van uitbetaling. Het overzicht bevat de voorzieningen die in 2022 een akkoord infrastructuurforfait verkregen. De betaling van subsidies zal dus voor deze projecten starten vanaf ingebruikname.</t>
    </r>
  </si>
  <si>
    <r>
      <rPr>
        <b/>
        <sz val="11"/>
        <rFont val="Calibri"/>
        <family val="2"/>
        <scheme val="minor"/>
      </rPr>
      <t>Strategisch forfait ziekenhuizen</t>
    </r>
    <r>
      <rPr>
        <sz val="11"/>
        <rFont val="Calibri"/>
        <family val="2"/>
        <scheme val="minor"/>
      </rPr>
      <t xml:space="preserve"> (voor nieuwbouw, uitbreiding van bestaande capaciteit en herconditionerings-investeringen): een ziekenhuis kan een vraag indienen tot het bekomen van een akkoord strategisch forfait. Zodra desbetreffende infrastructuur in gebruik wordt genomen, start de uitbetaling van het strategisch forfait. De grootte van dat forfait is afhankelijk van een aantal parameters (bv. aantal operatiekwartieren, aantal bedden) en wordt aangepast aan het effectief gebruik van die parameters. Rekening houdend met voorgaande elementen wordt het forfait voor onbepaalde duur jaarlijks uitbetaald zolang de onderliggende parameters in gebruik zijn. Het forfait wordt jaarlijks aangerekend op de VIPA-kredieten op het moment van uitbetaling. Het overzicht bevat de ziekenhuizen die in 2022 een akkoord strategisch forfait verkregen waarbij het bedrag van het jaarlijks strategisch forfait werd bepaald. De betaling van de investeringssubsidies voor deze dossiers start dus vanaf ingebruikname.</t>
    </r>
  </si>
  <si>
    <t>PH858-O-IDB</t>
  </si>
  <si>
    <t>Geraardsbergen</t>
  </si>
  <si>
    <t>Ondersteunings- en zorgcentrum Sint-Vincentius vzw</t>
  </si>
  <si>
    <t>Ondersteunings- en zorgcentrum Sint-Vincentius</t>
  </si>
  <si>
    <t>nieuwbouw (vervanging) voor 16 gebruikers met woonondersteuning en collectieve zorg in de Edingseweg 543 in Geraardsbergen</t>
  </si>
  <si>
    <t>Globale investeringskost all-in 
(BTW + studiekosten) 
door de voorziening opgegeven</t>
  </si>
  <si>
    <t>huur</t>
  </si>
  <si>
    <t>19K018</t>
  </si>
  <si>
    <t>21K039</t>
  </si>
  <si>
    <t>Partena Kinderopvang - Tijgertuin</t>
  </si>
  <si>
    <t>Wilrijk</t>
  </si>
  <si>
    <t>21K016</t>
  </si>
  <si>
    <t>Kinrooi</t>
  </si>
  <si>
    <t>Jeugdzorgcentrum vzw</t>
  </si>
  <si>
    <t>Jeugdzorgcentrum</t>
  </si>
  <si>
    <t>aankoop met verbouwing voor een organisatie voor bijzondere jeugdzorg in een modulair kader voor de afdeling Kajo in de Saffierstraat 15 in Bree</t>
  </si>
  <si>
    <t>PH854-B-IDB</t>
  </si>
  <si>
    <t>Tielt-Winge</t>
  </si>
  <si>
    <t>Het Balanske vzw</t>
  </si>
  <si>
    <t>Het Balanske</t>
  </si>
  <si>
    <t>nieuwbouw voor 14 gebruikers met woonondersteuning (capaciteitsuitbreiding) en voor 10,79 gebruikers met collectieve zorg in de Hasseltsestraat 84 in Diest</t>
  </si>
  <si>
    <t>PH859-O-IDB</t>
  </si>
  <si>
    <t>Levensvreugde Verblijven vzw</t>
  </si>
  <si>
    <t>Levensvreugde Verblijven</t>
  </si>
  <si>
    <t>uitbreiding van blok blauw voor 3 leefgroepen voor 37 gebruikers met woonondersteuning (capaciteitsvervanging) en voor 11,93 gebruikers met collectieve zorg in de Botermelkstraat 201 in Aalst</t>
  </si>
  <si>
    <t>20K094</t>
  </si>
  <si>
    <t>20K200</t>
  </si>
  <si>
    <t>Type
ziekenhuis</t>
  </si>
  <si>
    <t>AZ</t>
  </si>
  <si>
    <t>RZ</t>
  </si>
  <si>
    <t>PZ</t>
  </si>
  <si>
    <t>Organisatietype</t>
  </si>
  <si>
    <t>UZ</t>
  </si>
  <si>
    <t>20K044</t>
  </si>
  <si>
    <t>Werken Glorieux vzw</t>
  </si>
  <si>
    <t>Centrum voor Ambulante Revalidatie NOK Centrum</t>
  </si>
  <si>
    <t>Ronse</t>
  </si>
  <si>
    <t>20K092</t>
  </si>
  <si>
    <t>Arcade vzw</t>
  </si>
  <si>
    <t>Arcade</t>
  </si>
  <si>
    <t>Gistel</t>
  </si>
  <si>
    <t>nieuwbouw voor een organisatie voor bijzondere jeugdzorg in een modulair kader voor een verblijf van 39 jongeren (capaciteitsvervanging) en administratie in de Callaertswalledreef 18 in Gistel</t>
  </si>
  <si>
    <t>Houthulst</t>
  </si>
  <si>
    <t>De Vleugels vzw</t>
  </si>
  <si>
    <t>De Vleugels</t>
  </si>
  <si>
    <t>uitbreiding van het Multifunctioneel Centrum Horizon voor 13 plaatsen (10 capaciteitsvervanging + 3 capaciteitsuitbreiding) voor minderjarigen in de Stokstraat 1 in Houthulst (Klerken)</t>
  </si>
  <si>
    <t>Langemark-Poelkapelle</t>
  </si>
  <si>
    <t>OCMW Langemark-Poelkapelle</t>
  </si>
  <si>
    <t>Zorgcampus De Boomgaard</t>
  </si>
  <si>
    <t>uitbreiding voor het Dagverzorgingscentrum 't Nest en uitbreiding met verbouwing voor het Lokaal Dienstencentrum De Stek in de Lekkerboterstraat 1 in Langemark-Poelkapelle</t>
  </si>
  <si>
    <t>20K196</t>
  </si>
  <si>
    <t>21K060</t>
  </si>
  <si>
    <t>Kind Jezus vzw</t>
  </si>
  <si>
    <t>Kinderdagverblijf 
Kind Jezus</t>
  </si>
  <si>
    <t>ingrijpende duurzame verbouwing voor het Kinderdagverblijf Kind Jezus voor 32 plaatsen (capaciteitsvervanging) in de Heizijde 33 in Turnhout</t>
  </si>
  <si>
    <t>20K043</t>
  </si>
  <si>
    <t>BZ684-O-MV</t>
  </si>
  <si>
    <t>Zorg-Saam zusters Kindsheid Jesu vzw</t>
  </si>
  <si>
    <t>Dagverzorgingscentrum De Brug</t>
  </si>
  <si>
    <t>Wachtebeke</t>
  </si>
  <si>
    <t>aanvullende belofte
door indexering
13-09-2022</t>
  </si>
  <si>
    <t>nieuwbouw van het Dagverzorgingscentrum De Brug geïntegreerd in het Woonzorgcentrum Moertvaartheem in de Meerstraat 31 in Wachtebeke</t>
  </si>
  <si>
    <t>Sint-Niklaas</t>
  </si>
  <si>
    <t>Revalidatiecentrum Het Veer vzw</t>
  </si>
  <si>
    <t>aankoop bijzondere uitrusting: 12 therapeutische netwerkstations inclusief software en beveiliging voor het Revalidatiecentrum Het Veer in de Kazernestraat 35A in Sint-Niklaas</t>
  </si>
  <si>
    <t>Centrum voor Ambulante Revalidatie Het Veer</t>
  </si>
  <si>
    <t>Sint-Agatha-Berchem</t>
  </si>
  <si>
    <t>Lokaal Dienstencentrum Ellips vzw</t>
  </si>
  <si>
    <t>Lokaal Dienstencentrum Ellips</t>
  </si>
  <si>
    <t>ingrijpende duurzame verbouwing voor het Lokaal Dienstencentrum Ellips in de Gisseleire Versélaan 23-25 in Sint-Agatha-Berchem</t>
  </si>
  <si>
    <t>Wommelgem</t>
  </si>
  <si>
    <t>Lokaal Dienstencentrum De Wimilingen</t>
  </si>
  <si>
    <t xml:space="preserve">Ziekenhuizen (reconversie kleine k-bedden) </t>
  </si>
  <si>
    <t>20K070</t>
  </si>
  <si>
    <t>Zorg Leuven</t>
  </si>
  <si>
    <t>Kinderdagverblijf Lolanden</t>
  </si>
  <si>
    <t>Leuven</t>
  </si>
  <si>
    <t>nieuwbouw (vervanging) voor Kinderopvang Lolanden voor 30 plaatsen op de site Lolanden in Leuven (Kessel-Lo)</t>
  </si>
  <si>
    <t>22BU052</t>
  </si>
  <si>
    <t>20K195</t>
  </si>
  <si>
    <t>Centrum Algemeen Welzijnswerk Oost-Vlaanderen</t>
  </si>
  <si>
    <t>Centrum Algemeen Welzijnswerk Oost-Vlaanderen vzw</t>
  </si>
  <si>
    <t>CAW533-O-CE</t>
  </si>
  <si>
    <t>bijkomende vastlegging voor saldo van project uit oude klassieke
op 13/10/2022</t>
  </si>
  <si>
    <t>PH860-O-IDB</t>
  </si>
  <si>
    <t>uitbreiding van blok wit voor 3 gebruikers met woonondersteuning en 12,72 gebruikers met collectieve zorg in de Botermelkstraat 201 in Aalst</t>
  </si>
  <si>
    <t>PH871-O-IDB</t>
  </si>
  <si>
    <t>Heldenhuis vzw</t>
  </si>
  <si>
    <t>Heldenhuis</t>
  </si>
  <si>
    <t>PH878-W-IDB</t>
  </si>
  <si>
    <t>Poperinge</t>
  </si>
  <si>
    <t>De Lovie vzw</t>
  </si>
  <si>
    <t>De Lovie</t>
  </si>
  <si>
    <t>verbouwing van de centrale keuken in het woonpark De Lovie in de Krombeekseweg 82 in Poperinge</t>
  </si>
  <si>
    <t>ingrijpende duurzame verbouwing en uitbreiding voor 12 gebruikers woonondersteuning (capaciteitsuitbreiding) en voor 7,92 gebruikers met collectieve zorg in de Brugsesteenweg 47 in Eeklo</t>
  </si>
  <si>
    <t>Kortrijk</t>
  </si>
  <si>
    <t>Centrum voor Geestelijke Gezondheidszorg Mandel en Leie vzw</t>
  </si>
  <si>
    <t>Centrum voor Geestelijke Gezondheidszorg Mandel en Leie</t>
  </si>
  <si>
    <t>aankoop met verbouwing van een kantoorgebouw voor het Centrum voor Geestelijke Gezondheidszorg Mandel en Leie voor 20 VTE' s (capaciteitsuitbreiding) in de Beverlei 3 in Kortrijk</t>
  </si>
  <si>
    <t>20K146</t>
  </si>
  <si>
    <t>Kinderdagverblijf Klein Hemelrijk vzw</t>
  </si>
  <si>
    <t>Klein Hemelrijk</t>
  </si>
  <si>
    <t>nieuwbouw voor Kinderdagverblijf Klein Hemelrijk voor 25 plaatsen in de Overmerelaan 14 in Hasselt</t>
  </si>
  <si>
    <t>aanvullende belofte
door indexering
3-11-2022</t>
  </si>
  <si>
    <t>19K008</t>
  </si>
  <si>
    <t>Amon vzw</t>
  </si>
  <si>
    <t>Campus ACVA en Campus Tobias</t>
  </si>
  <si>
    <t>verbouwing voor een contextbegeleidingsdienst Ambulant Centrum Vlaamse Ardennnen en nieuwbouw voor een dagbegeleidingsdienst Tobias in de Sint Hermesstraat in Ronse</t>
  </si>
  <si>
    <t>21K022</t>
  </si>
  <si>
    <t>OCMW Beveren</t>
  </si>
  <si>
    <t>Kinderdagverblijf Windekind</t>
  </si>
  <si>
    <t>Beveren</t>
  </si>
  <si>
    <t>19K013</t>
  </si>
  <si>
    <t>Medisch Pedagogisch Instituut De Kindervriend vzw</t>
  </si>
  <si>
    <t>Multifunctioneel Centrum De Kindervriend</t>
  </si>
  <si>
    <t>20K081</t>
  </si>
  <si>
    <t>Tonuso vzw</t>
  </si>
  <si>
    <t>Tonuso</t>
  </si>
  <si>
    <t>Anderlecht</t>
  </si>
  <si>
    <t>nieuwbouw, ingrijpende duurzame verbouwing en uitbreiding voor een organisatie van bijzondere jeugdzorg (25 modules voor contextbegeleiding (CB) laagintensief en 25 modules verblijf) op het Heldenplein 17A en Witherenstraat 32 in Vilvoorde</t>
  </si>
  <si>
    <t>aanvullende belofte
door indexering
17-05-2022</t>
  </si>
  <si>
    <t>aanvullende belofte 
door indexering
22-08-2022</t>
  </si>
  <si>
    <t>aanvullende belofte 
door indexering
12-07-2022</t>
  </si>
  <si>
    <t>aanvullende belofte
door indexering 
7-11-2022</t>
  </si>
  <si>
    <t>aanvullende belofte
door indexering 
25-10-2022</t>
  </si>
  <si>
    <t>aanvullende belofte
door indexering 
4-10-2022</t>
  </si>
  <si>
    <t>aanvullende belofte
door indexering
24-08-2022</t>
  </si>
  <si>
    <t>aanvullende belofte
door indexering
11-08-2022</t>
  </si>
  <si>
    <t>aanvullende belofte
door indexering
15-07-2022</t>
  </si>
  <si>
    <t>aanvullende belofte
door indexering 
9-11-2022</t>
  </si>
  <si>
    <t>nieuwbouw voor een beveiligend verblijf met 6 plaatsen, project Miks, Zwart Goor 1 in Merksplas</t>
  </si>
  <si>
    <t>nieuwbouw voor een organisatie voor bijzondere jeugdzorg in een modulair kader: trainingscentrum voor kamerbewoning "De Overzet" met 6 studio's en gezamenlijke ruimtes voor ondersteunend personeel in de Polderstraat 76 in Brugge (Sint-Kruis-Brugge)</t>
  </si>
  <si>
    <t xml:space="preserve">nieuwbouw voor een Organisatie voor Bijzondere Jeugdzorg in een modulair kader voor 12 plaatsen verblijf en 38 modules contextbegeleiding (waaronder 1AW, 1 module verblijf in uitbreiding, de rest in capaciteitsvervanging) in de Buizegemlei 46 in Edegem </t>
  </si>
  <si>
    <t>aankoop met verbouwing van een kantoor- en ontvangstruimte voor Pleegzorg Antwerpen (110 VTE's ter vervanging van 2 clusters afdeling Mechelen en hoofdzetel) in de Zeutestraat 2 in Mechelen</t>
  </si>
  <si>
    <t>nieuwbouw voor de Organisatie voor Bijzondere Jeugdzorg De Kering met een residentieel deel voor 30 jongeren (24 vervanging + 6 extra), en een niet-residentieel deel met dagbegeleiding (5 modules vervanging) en contextbegeleiding 54 modules (45 vervanging + 9 extra) in de Stijn Streuvelslaan 8A in Malle</t>
  </si>
  <si>
    <t>nieuwbouw voor een organisatie voor bijzondere jeugdzorg in een modulair kader voor Vereniging Ons Tehuis voor 47 jongeren (capaciteitsvervanging) (4 residentiële leefgroepen) in de Poperingseweg 30 in Ieper</t>
  </si>
  <si>
    <t>uitbreiding van kinderopvang De Hummeltjes met 2 leefgroepen en administratieruimte voor 36 plaatsen in de Zuster Stanislaslaan 1 in Hasselt</t>
  </si>
  <si>
    <t>ingrijpende duurzame verbouwing voor kinderopvang Tijgertuin met 28 plaatsen in de Antwerpsesteenweg 180 in Temse</t>
  </si>
  <si>
    <t>nieuwbouw voor het Kinderdagverblijf Windekind voor 78 plaatsen op het Gravenplein in Beveren</t>
  </si>
  <si>
    <t>nieuwbouw van een opvangcentrum thuislozen met 25 opvangplaatsen in de Voskenslaan in Gent</t>
  </si>
  <si>
    <t>nieuwbouw van een lokaal dienstencentrum in Korenstuk in Gent (Drongen)</t>
  </si>
  <si>
    <t>nieuwbouw van het Lokaal Dienstencentrum Varenberg in de Wolfsdonksesteenweg 204 in Herselt</t>
  </si>
  <si>
    <t>nieuwbouw van een dagverzorgingscentrum en een lokaal dienstencentrum in de Elleboogstraat in Spiere-Helkijn</t>
  </si>
  <si>
    <t>nieuwbouw (vervanging) van het Lokaal Dienstencentrum De Wimilingen in Kruizemunt 15 in Wommelgem</t>
  </si>
  <si>
    <t xml:space="preserve">nieuwbouw van een Multifunctioneel Centrum Sint-Jozef voor 72 plaatsen (minderjarigen-internaat) in de Ebergiste De Deynestraat 1 in Gent  </t>
  </si>
  <si>
    <t>project 7: aankoop met verbouwing voor een maaltijdproductiekeuken in de Koning Albertlaan 37-39 in Maaseik</t>
  </si>
  <si>
    <t>aankoop bijzondere uitrusting: voor project 1: aankoop van 6 laptops voor de revalidanten, uitbreiding WIFI en digitale randapparatuur en voor project 2: aankoop van 3 bewegingstoestellen voor de revalidanten voor het Centrum voor Psychische Revalidatie Inghelburgh in de Sint-Jansstraat 11 in Brugge</t>
  </si>
  <si>
    <t>nieuwbouw (vervanging) van 4 aangepaste woningen GES en GES+ voor 36 minderjarigen + 4 logeerkamers in de Klotstraat 125 in Genk</t>
  </si>
  <si>
    <t>nieuwbouw (vervanging) van een centrum ambulante revalidatie in de Glorieuxlaan 51 in Ronse</t>
  </si>
  <si>
    <t>verbouwing en uitbreiding van een kloostergebouw tot 4 MFC-leefgroepen en schoolvervangende dagbesteding Zeppelin voor 40 plaatsen (waarvan 19 slaapplaatsen) in de Tombroekstraat 6 in Kortrijk (Rollegem)</t>
  </si>
  <si>
    <t>uitbreiding van het Psychiatrisch Verzorgingstehuis Wissel voor 20 bedden in de Bethaniënlei 4 te Zoersel en nieuwbouw van het Psychiatrisch Verzorgingstehuis Wende voor 40 bedden in de Achterstraat in Zoersel</t>
  </si>
  <si>
    <t>aanvullende belofte
door indexering
14-11-2022</t>
  </si>
  <si>
    <t>aanvullende belofte
door indexering 
16-11-2022</t>
  </si>
  <si>
    <t>Ter Wende - Espero vzw</t>
  </si>
  <si>
    <t xml:space="preserve">Observatie- en behandelingscentrum 
Ter Wende - Espero </t>
  </si>
  <si>
    <t>nieuwbouw van lokalen voor therapie (muziek, beweging) en therapeutische dagbesteding (polyvalente ruimte, atelier) voor 8 jongeren (capaciteitsvervanging) met ernstige en chronische gedrags- en emotionele problemen op de campus Ter Wende in de Mechelsevest 30 in Leuven</t>
  </si>
  <si>
    <t>20K080</t>
  </si>
  <si>
    <t>Minor-Ndako &amp; Juna vzw</t>
  </si>
  <si>
    <t>Minor-Ndako &amp; Juna</t>
  </si>
  <si>
    <t>aankoop zonder verbouwing voor de leefgroep Koala met 10 kamers en de thuisbegeleidingsdienst Jacana in de Brusselstraat 709 in Dilbeek (Sint-Ulriks-Kapelle)</t>
  </si>
  <si>
    <t>aanvullende belofte
door reële notariskosten en registratierechten 
4-12-2022</t>
  </si>
  <si>
    <t>Zorgpunt Waasland</t>
  </si>
  <si>
    <t>Lokaal Dienstencentrum Den Dissel</t>
  </si>
  <si>
    <t xml:space="preserve">aankoop zonder verbouwing voor het Lokaal Dienstencentrum Den Dissel (capaciteitsuitbreiding) en het Dagverzorgingscentrum De Sprankel (capaciteitsvervanging) op de site Populierenhof, gelegen Turkyen 2 en 4 in Sint-Niklaas (Nieuwkerken-Waas) </t>
  </si>
  <si>
    <t>19K020</t>
  </si>
  <si>
    <t>Drongen</t>
  </si>
  <si>
    <t>Centrum voor Ambulante Revalidatie Bolt vzw</t>
  </si>
  <si>
    <t>Centrum voor Ambulante Revalidatie Bolt</t>
  </si>
  <si>
    <t>aankoop met verbouwing voor het Centrum voor Ambulante Revalidatie Bolt (capaciteitsvervanging) in de Kloosterstraat 6 in Drongen</t>
  </si>
  <si>
    <t>Centrum voor Ambulante Revalidatie NOK-centrum</t>
  </si>
  <si>
    <t>aankoop bijzondere uitrusting: 10 laptops, 25 hoofdtelefoons met micro, videoconferentie-systeem, 1 digitaal fototoestel, 1 digitale videocamera, 10 tablets, 1 audiometer, 2 smart TV’ s, 3 all-in-one printers en Microsoft Sharepoint voor het NOK-centrum in de S.M. Glorieuxlaan 55 in Ronse</t>
  </si>
  <si>
    <t>Kapellen</t>
  </si>
  <si>
    <t>OCMW Kapellen</t>
  </si>
  <si>
    <t>Lokaal Dienstencentrum 't Bruggeske</t>
  </si>
  <si>
    <t>aankoop zonder verbouwing voor het Lokaal Dienstencentrum 't Bruggeske in de Hoevensebaan 16 in Kapellen</t>
  </si>
  <si>
    <t>BZ703-O-MV</t>
  </si>
  <si>
    <t>Assenede</t>
  </si>
  <si>
    <t>Woonzorgcentrum Sint-Jozef</t>
  </si>
  <si>
    <t>uitbreiding (vervanging) van een dagverzorgingscentrum in de Leegstraat 17 in Assenede</t>
  </si>
  <si>
    <t>Stad Aalst</t>
  </si>
  <si>
    <t>Kinderdagverblijf Speurneus</t>
  </si>
  <si>
    <t>nieuwbouw voor het Kinderdagverblijf Speurneus voor 36 plaatsen in de Denderstraat 22 in Aalst</t>
  </si>
  <si>
    <t>aanvullende belofte
door indexering 
9-12-2022</t>
  </si>
  <si>
    <t>20K133</t>
  </si>
  <si>
    <t>PH701-B-MCI</t>
  </si>
  <si>
    <t>Centrum voor Ambulante Revalidatie Brussel vzw</t>
  </si>
  <si>
    <t>aankoop met verbouwing van een revalidatiecentrum in de Carton de Wiartlaan 128 te Jette</t>
  </si>
  <si>
    <t>initiële belofte
28-10-2022 
gewijzigde belofte
12-12-2022</t>
  </si>
  <si>
    <t>20K174</t>
  </si>
  <si>
    <t>ingrijpende duurzame verbouwing van het Multifunctioneel Centrum Koninklijk Orthopedagogisch Centrum Antwerpen voor 39 kinderen in de Paleisstraat 108-110 in Antwerpen</t>
  </si>
  <si>
    <t>Verleende agressiesubsidies van 1 januari tot 31 december 2022</t>
  </si>
  <si>
    <t>Goedgekeurde projecten persoonsvolgende financiering van 1 januari tot 31 december 2022</t>
  </si>
  <si>
    <t>Goedgekeurde projecten strategisch forfait van 1 januari tot 31 december 2022</t>
  </si>
  <si>
    <t>OZ104-A-TD</t>
  </si>
  <si>
    <t>Zorggroep Orion</t>
  </si>
  <si>
    <t>Lokaal Dienstencentrum Schorvoort</t>
  </si>
  <si>
    <t>nieuwbouw van een lokaal dienstencentrum in de wijk Schorvoort te Turnhout</t>
  </si>
  <si>
    <t>19K015</t>
  </si>
  <si>
    <t>aanvullende belofte
door indexering
15-12-2022</t>
  </si>
  <si>
    <t>21K045</t>
  </si>
  <si>
    <t>Voorziening/Gebouw</t>
  </si>
  <si>
    <t>Maatregel</t>
  </si>
  <si>
    <t>Verleende klimaatsubsidies</t>
  </si>
  <si>
    <t>Zorgvoorzieningstype</t>
  </si>
  <si>
    <t>VKF-807-1</t>
  </si>
  <si>
    <t>Intercommunale Vereniging Voor Hulp Aan Gehandicapten In Limburg</t>
  </si>
  <si>
    <t>Ter Heide Zonhoven gebouw 2</t>
  </si>
  <si>
    <t>Renovatie beglazing</t>
  </si>
  <si>
    <t>Centrum voor gehandicaptenzorg</t>
  </si>
  <si>
    <t>VKF-808-1</t>
  </si>
  <si>
    <t>CDV De Moerbei</t>
  </si>
  <si>
    <t>Buitengevel</t>
  </si>
  <si>
    <t>Dagverzorgingscentrum</t>
  </si>
  <si>
    <t>VKF-808-10</t>
  </si>
  <si>
    <t>Warmtepompen en koeling</t>
  </si>
  <si>
    <t>VKF-808-8</t>
  </si>
  <si>
    <t>Vloerisolatie (op de vloerplaat)</t>
  </si>
  <si>
    <t>VKF-808-6</t>
  </si>
  <si>
    <t>Spouwmuur</t>
  </si>
  <si>
    <t>VKF-808-2</t>
  </si>
  <si>
    <t>Dakisolatie hellend dak</t>
  </si>
  <si>
    <t>Totaal Vlaanderen</t>
  </si>
  <si>
    <t>VKF-808-5</t>
  </si>
  <si>
    <t>Schrijnwerkrenovatie Aluminium</t>
  </si>
  <si>
    <t>VKF-808-7</t>
  </si>
  <si>
    <t>Stookplaatsrenovatie</t>
  </si>
  <si>
    <t>Brussels Hoofdstedelijk Gewest</t>
  </si>
  <si>
    <t>VKF-808-4</t>
  </si>
  <si>
    <t>Overige</t>
  </si>
  <si>
    <t>VKF-808-3</t>
  </si>
  <si>
    <t>Dakisolatie plat dak</t>
  </si>
  <si>
    <t>VKF-808-9</t>
  </si>
  <si>
    <t>VKF-810-1</t>
  </si>
  <si>
    <t>O.C.M.W. van Menen</t>
  </si>
  <si>
    <t>LDC ALLEGRO</t>
  </si>
  <si>
    <t>Dakisolatie</t>
  </si>
  <si>
    <t>Lokaal dienstencentrum</t>
  </si>
  <si>
    <t>VKF-809-1</t>
  </si>
  <si>
    <t>De Pelikaan (27)</t>
  </si>
  <si>
    <t>Zonneboiler</t>
  </si>
  <si>
    <t>VKF-810-2</t>
  </si>
  <si>
    <t>Isoleren pompen/kranen/hydraulica</t>
  </si>
  <si>
    <t>VKF-811-2</t>
  </si>
  <si>
    <t>Moderato</t>
  </si>
  <si>
    <t>Groep van Assistentiewoningen</t>
  </si>
  <si>
    <t>VKF-811-1</t>
  </si>
  <si>
    <t>VKF-810-3</t>
  </si>
  <si>
    <t>Muurisolatie</t>
  </si>
  <si>
    <t>VKE-813-1</t>
  </si>
  <si>
    <t>Organisatie Broeders Van Liefde</t>
  </si>
  <si>
    <t>OCSF Den Heuvel Hasselt</t>
  </si>
  <si>
    <t>VKE-814-4</t>
  </si>
  <si>
    <t>PC Dr Guislain - Gebouw O</t>
  </si>
  <si>
    <t>Ziekenhuis</t>
  </si>
  <si>
    <t>VKE-814-2</t>
  </si>
  <si>
    <t>Renovatie ventilatie</t>
  </si>
  <si>
    <t>VKE-816-1</t>
  </si>
  <si>
    <t>PC St-Amandus - Feestzaal</t>
  </si>
  <si>
    <t>Psychiatrisch centrum</t>
  </si>
  <si>
    <t>VKE-813-2</t>
  </si>
  <si>
    <t>Schrijnwerkrenovatie</t>
  </si>
  <si>
    <t>VKE-817-1</t>
  </si>
  <si>
    <t>PC St-Amandus - gebouw Sint-Marie</t>
  </si>
  <si>
    <t>Kantoorgebouw</t>
  </si>
  <si>
    <t>VKE-815-1</t>
  </si>
  <si>
    <t>PC Dr Guislain - Gebouw T</t>
  </si>
  <si>
    <t>VKE-812-1</t>
  </si>
  <si>
    <t>OC Sint Jan de Deo (Leefgroepenpaviljoen)</t>
  </si>
  <si>
    <t>Renovatie SWW</t>
  </si>
  <si>
    <t>VKE-812-2</t>
  </si>
  <si>
    <t>Vervangen pompen</t>
  </si>
  <si>
    <t>VKE-815-2</t>
  </si>
  <si>
    <t>VKE-814-1</t>
  </si>
  <si>
    <t>VKE-814-3</t>
  </si>
  <si>
    <t>VKE-813-3</t>
  </si>
  <si>
    <t>VKF-818-2</t>
  </si>
  <si>
    <t>Regionaal Ziekenhuis Heilig Hart Tienen</t>
  </si>
  <si>
    <t>MC Aarschot</t>
  </si>
  <si>
    <t>Zorgcampus</t>
  </si>
  <si>
    <t>VKF-818-1</t>
  </si>
  <si>
    <t>Monitoring</t>
  </si>
  <si>
    <t>VKF-818-3</t>
  </si>
  <si>
    <t>VKF-819-1</t>
  </si>
  <si>
    <t>Dominiek Savio Instituut, Centrum Voor Personen Met Een Handicap</t>
  </si>
  <si>
    <t>Kloosterstraat</t>
  </si>
  <si>
    <t>Beschut wonen</t>
  </si>
  <si>
    <t>VKF-821-1</t>
  </si>
  <si>
    <t>Koolskampstraat (Gebouw 170)</t>
  </si>
  <si>
    <t>Begeleidingscentrum</t>
  </si>
  <si>
    <t>VKF-822-1</t>
  </si>
  <si>
    <t>Koolskampstraat (Gebouw 180)</t>
  </si>
  <si>
    <t>Dienstverleningscentrum</t>
  </si>
  <si>
    <t>VKF-823-1</t>
  </si>
  <si>
    <t>Koolskampstraat (gebouw 320)</t>
  </si>
  <si>
    <t>Regeltechn.verwarming</t>
  </si>
  <si>
    <t>Jeugdhuis</t>
  </si>
  <si>
    <t>VKF-820-2</t>
  </si>
  <si>
    <t>Koolskampstraat (gebouw 152)</t>
  </si>
  <si>
    <t>VKF-820-1</t>
  </si>
  <si>
    <t>VKF-824-1</t>
  </si>
  <si>
    <t>Maatschappij Van Kristelijke Liefdadigheid</t>
  </si>
  <si>
    <t>Hof ter Schelde</t>
  </si>
  <si>
    <t>VKF-825-5</t>
  </si>
  <si>
    <t>Prins Leopold Instituut voor Tropische Geneeskunde</t>
  </si>
  <si>
    <t>ITG Nationalestraat</t>
  </si>
  <si>
    <t>Regeltechn.ventilatie</t>
  </si>
  <si>
    <t>Gemengd gebouw</t>
  </si>
  <si>
    <t>VKF-825-2</t>
  </si>
  <si>
    <t>VKF-826-1</t>
  </si>
  <si>
    <t>ITG Sint-Rochusstraat</t>
  </si>
  <si>
    <t>VKF-825-4</t>
  </si>
  <si>
    <t>VKF-825-1</t>
  </si>
  <si>
    <t>VKF-825-3</t>
  </si>
  <si>
    <t>VKF-836-1</t>
  </si>
  <si>
    <t>Pimpernel</t>
  </si>
  <si>
    <t>Residentiële woning</t>
  </si>
  <si>
    <t>VKF-834-1</t>
  </si>
  <si>
    <t>Leeuwerke</t>
  </si>
  <si>
    <t>VKF-830-2</t>
  </si>
  <si>
    <t>Eikenhof 1 &amp; 2 &amp; 3</t>
  </si>
  <si>
    <t>VKF-830-1</t>
  </si>
  <si>
    <t>VKF-830-3</t>
  </si>
  <si>
    <t>VKF-835-1</t>
  </si>
  <si>
    <t>Molenwegel/Briekedreef</t>
  </si>
  <si>
    <t>Schrijnwerkrenovatie Hout</t>
  </si>
  <si>
    <t>VKF-833-1</t>
  </si>
  <si>
    <t>Kolibrie 2</t>
  </si>
  <si>
    <t>VKF-827-1</t>
  </si>
  <si>
    <t>Acacia</t>
  </si>
  <si>
    <t>VKF-832-1</t>
  </si>
  <si>
    <t>Kolibrie 1</t>
  </si>
  <si>
    <t>VKF-829-1</t>
  </si>
  <si>
    <t>Diepezele</t>
  </si>
  <si>
    <t>VKF-831-1</t>
  </si>
  <si>
    <t>Het Huis aan de Vaart</t>
  </si>
  <si>
    <t>Werkhuis</t>
  </si>
  <si>
    <t>VKF-828-1</t>
  </si>
  <si>
    <t>De Hebe</t>
  </si>
  <si>
    <t>VKF-838-4</t>
  </si>
  <si>
    <t>Emmaüs</t>
  </si>
  <si>
    <t>PZB/06</t>
  </si>
  <si>
    <t>VKF-837-1</t>
  </si>
  <si>
    <t>JZEA/04</t>
  </si>
  <si>
    <t>Jeugdzorg</t>
  </si>
  <si>
    <t>VKF-838-3</t>
  </si>
  <si>
    <t>VKF-838-2</t>
  </si>
  <si>
    <t>VKF-838-1</t>
  </si>
  <si>
    <t>VKF-838-5</t>
  </si>
  <si>
    <t>VKF-839-1</t>
  </si>
  <si>
    <t>Regionaal Ziekenhuis H. Hart</t>
  </si>
  <si>
    <t>VKF-839-3</t>
  </si>
  <si>
    <t>VKF-839-2</t>
  </si>
  <si>
    <t>Regeltechnisch</t>
  </si>
  <si>
    <t>VKF-839-4</t>
  </si>
  <si>
    <t>VKF-840-1</t>
  </si>
  <si>
    <t>Heuvelheem</t>
  </si>
  <si>
    <t>Heuvelheem Lindehove</t>
  </si>
  <si>
    <t>Centraliseren verwarming</t>
  </si>
  <si>
    <t>Zorginstelling</t>
  </si>
  <si>
    <t>VKF-841-1</t>
  </si>
  <si>
    <t>Christelijke Integrale Gezondheids- En Bejaardenzorg</t>
  </si>
  <si>
    <t>Huize Ter Walle</t>
  </si>
  <si>
    <t>Woonzorgcentrum</t>
  </si>
  <si>
    <t>VKE-842-1</t>
  </si>
  <si>
    <t>Katholieke Universiteit Te Leuven</t>
  </si>
  <si>
    <t>UZ Leuven - Campus Gasthuisberg</t>
  </si>
  <si>
    <t>VKF-843-2</t>
  </si>
  <si>
    <t>De Walhoeve</t>
  </si>
  <si>
    <t>vzw De Walhoeve</t>
  </si>
  <si>
    <t>Zoldervloerisolatie</t>
  </si>
  <si>
    <t>VKF-843-1</t>
  </si>
  <si>
    <t>VKE-844-1</t>
  </si>
  <si>
    <t>Psychiatrisch Centrum Sint-Hiëronymus</t>
  </si>
  <si>
    <t>PC Sint-Hieronymus</t>
  </si>
  <si>
    <t>VKF-845-2</t>
  </si>
  <si>
    <t>Beschut Wonen Vistha</t>
  </si>
  <si>
    <t>bewust</t>
  </si>
  <si>
    <t>VKF-845-1</t>
  </si>
  <si>
    <t>VKE-847-7</t>
  </si>
  <si>
    <t>Huize Eyckerheyde</t>
  </si>
  <si>
    <t>Huize Eyckerheyde woonunits 72</t>
  </si>
  <si>
    <t>Bezigheidstehuis</t>
  </si>
  <si>
    <t>VKF-847-2</t>
  </si>
  <si>
    <t>VKF-847-5</t>
  </si>
  <si>
    <t>VKF-846-5</t>
  </si>
  <si>
    <t>Hoofdgebouw Huize Eyckerheyde</t>
  </si>
  <si>
    <t>VKF-847-6</t>
  </si>
  <si>
    <t>VKF-847-4</t>
  </si>
  <si>
    <t>VKF-846-2</t>
  </si>
  <si>
    <t>VKF-846-7</t>
  </si>
  <si>
    <t>Vloerisolatie</t>
  </si>
  <si>
    <t>VKE-846-3</t>
  </si>
  <si>
    <t>VKF-847-3</t>
  </si>
  <si>
    <t>VKF-846-1</t>
  </si>
  <si>
    <t>VKF-846-4</t>
  </si>
  <si>
    <t>VKF-846-6</t>
  </si>
  <si>
    <t>VKF-847-1</t>
  </si>
  <si>
    <t>VKF-848-6</t>
  </si>
  <si>
    <t>De Buurtwinkel</t>
  </si>
  <si>
    <t>Vereniging waar armen het woord nemen</t>
  </si>
  <si>
    <t>VKF-848-4</t>
  </si>
  <si>
    <t>VKF-848-1</t>
  </si>
  <si>
    <t>Binnenmuurisolatie</t>
  </si>
  <si>
    <t>VKF-848-11</t>
  </si>
  <si>
    <t>Schrijnwerkrenovatie PVC</t>
  </si>
  <si>
    <t>VKF-848-10</t>
  </si>
  <si>
    <t>VKF-848-12</t>
  </si>
  <si>
    <t>VKF-848-3</t>
  </si>
  <si>
    <t>VKF-848-5</t>
  </si>
  <si>
    <t>VKF-848-7</t>
  </si>
  <si>
    <t>VKF-848-8</t>
  </si>
  <si>
    <t>VKF-848-2</t>
  </si>
  <si>
    <t>VKF-848-9</t>
  </si>
  <si>
    <t>VKF-849-1</t>
  </si>
  <si>
    <t>Vereniging Zonder Winstoogmerk Gasthuiszusters Antwerpen Zorg En Wonen</t>
  </si>
  <si>
    <t>Sint-Gabriel</t>
  </si>
  <si>
    <t>VKF-849-2</t>
  </si>
  <si>
    <t>VKF-850-1</t>
  </si>
  <si>
    <t>De Vijver</t>
  </si>
  <si>
    <t>Hoofdgebouw Dorp vzw</t>
  </si>
  <si>
    <t>VKF-851-6</t>
  </si>
  <si>
    <t>Mariënstede</t>
  </si>
  <si>
    <t>'t Huys van Cyriel</t>
  </si>
  <si>
    <t>VKF-851-3</t>
  </si>
  <si>
    <t>VKF-851-4</t>
  </si>
  <si>
    <t>VKF-851-5</t>
  </si>
  <si>
    <t>VKF-851-2</t>
  </si>
  <si>
    <t>VKF-851-1</t>
  </si>
  <si>
    <t>VKF-852-1</t>
  </si>
  <si>
    <t>Begeleidingscentrum Stappen</t>
  </si>
  <si>
    <t>Cohousing Gentrugge</t>
  </si>
  <si>
    <t>VKF-852-2</t>
  </si>
  <si>
    <t>Gebouwisolatie</t>
  </si>
  <si>
    <t>VKF-853-1</t>
  </si>
  <si>
    <t>Zorgnetwerk Cur@-Z</t>
  </si>
  <si>
    <t>WZC Home Sint-Franciscus</t>
  </si>
  <si>
    <t>VKF-854-1</t>
  </si>
  <si>
    <t>Rozemarijn</t>
  </si>
  <si>
    <t>Rozemarijn Keerbergen</t>
  </si>
  <si>
    <t>VKF-856-2</t>
  </si>
  <si>
    <t>Vrij Orthopedagogisch Centrum De Rozenkrans</t>
  </si>
  <si>
    <t>Hoofdsite VOC De Rozenkrans - gebouw A-N</t>
  </si>
  <si>
    <t>VKF-856-7</t>
  </si>
  <si>
    <t>VKF-857-3</t>
  </si>
  <si>
    <t>Hoofdsite VOC De Rozenkrans - Gebouw H-I-J</t>
  </si>
  <si>
    <t>VKE-856-6</t>
  </si>
  <si>
    <t>VKF-857-5</t>
  </si>
  <si>
    <t>VKE-857-4</t>
  </si>
  <si>
    <t>VKE-856-1</t>
  </si>
  <si>
    <t>VKF-856-5</t>
  </si>
  <si>
    <t>VKF-855-2</t>
  </si>
  <si>
    <t>Buitenproject Zandcluyse</t>
  </si>
  <si>
    <t>VKF-856-3</t>
  </si>
  <si>
    <t>VKF-856-8</t>
  </si>
  <si>
    <t>VKF-855-1</t>
  </si>
  <si>
    <t>VKF-856-4</t>
  </si>
  <si>
    <t>VKE-857-1</t>
  </si>
  <si>
    <t>VKE-856-9</t>
  </si>
  <si>
    <t>VKF-857-2</t>
  </si>
  <si>
    <t>VKF-858-1</t>
  </si>
  <si>
    <t>Wonen En Werken Voor Personen Met Autisme</t>
  </si>
  <si>
    <t>Tehuis Vollezele</t>
  </si>
  <si>
    <t>Centrum voor geestelijke gezondheidszorg</t>
  </si>
  <si>
    <t>VKF-859-1</t>
  </si>
  <si>
    <t>Kinderdagverblijf De Elfjes</t>
  </si>
  <si>
    <t>KDV De Elfjes</t>
  </si>
  <si>
    <t>Kinderopvang</t>
  </si>
  <si>
    <t>VKF-861-4</t>
  </si>
  <si>
    <t>Centrum Algemeen Welzijnswerk Brussel</t>
  </si>
  <si>
    <t>Centrum Algemeen welzijnswerk Brussel - Priemstraat</t>
  </si>
  <si>
    <t>Assistentiegebouw</t>
  </si>
  <si>
    <t>VKF-861-3</t>
  </si>
  <si>
    <t>VKF-861-2</t>
  </si>
  <si>
    <t>VKF-861-1</t>
  </si>
  <si>
    <t>VKF-860-1</t>
  </si>
  <si>
    <t>Centrum Algemeen Welzijnswerk Brussel - Antwerpselaan</t>
  </si>
  <si>
    <t>VKF-860-2</t>
  </si>
  <si>
    <t>VKF-861-5</t>
  </si>
  <si>
    <t>VKF-860-3</t>
  </si>
  <si>
    <t>VKE-862-6</t>
  </si>
  <si>
    <t>Integro</t>
  </si>
  <si>
    <t>INTEGRO campus Cecilia</t>
  </si>
  <si>
    <t>VKF-862-4</t>
  </si>
  <si>
    <t>VKF-862-2</t>
  </si>
  <si>
    <t>VKF-862-3</t>
  </si>
  <si>
    <t>VKF-862-1</t>
  </si>
  <si>
    <t>VKE-862-5</t>
  </si>
  <si>
    <t>VKE-863-1</t>
  </si>
  <si>
    <t>Zorgband Leie en Schelde</t>
  </si>
  <si>
    <t>Provinciaal zorgcentrum Lemberge</t>
  </si>
  <si>
    <t>VKE-863-2</t>
  </si>
  <si>
    <t>VKF-868-1</t>
  </si>
  <si>
    <t>Orelia Zorg</t>
  </si>
  <si>
    <t>Puthof</t>
  </si>
  <si>
    <t>VKF-869-3</t>
  </si>
  <si>
    <t>Serrenhof</t>
  </si>
  <si>
    <t>VKF-866-4</t>
  </si>
  <si>
    <t>Groenhof</t>
  </si>
  <si>
    <t>VKF-866-3</t>
  </si>
  <si>
    <t>VKF-865-3</t>
  </si>
  <si>
    <t>Eden Park</t>
  </si>
  <si>
    <t>VKF-869-2</t>
  </si>
  <si>
    <t>VKF-864-2</t>
  </si>
  <si>
    <t>Dilhome</t>
  </si>
  <si>
    <t>VKF-866-2</t>
  </si>
  <si>
    <t>VKF-866-1</t>
  </si>
  <si>
    <t>VKF-864-3</t>
  </si>
  <si>
    <t>VKF-869-1</t>
  </si>
  <si>
    <t>VKF-864-1</t>
  </si>
  <si>
    <t>VKF-865-2</t>
  </si>
  <si>
    <t>VKF-867-1</t>
  </si>
  <si>
    <t>Keiheuvel</t>
  </si>
  <si>
    <t>VKF-865-1</t>
  </si>
  <si>
    <t>VKF-871-1</t>
  </si>
  <si>
    <t>Seniorie Minneveld</t>
  </si>
  <si>
    <t>WZC seniorie Minneveld</t>
  </si>
  <si>
    <t>Zonnewering</t>
  </si>
  <si>
    <t>VKF-872-1</t>
  </si>
  <si>
    <t>Stad Oostende</t>
  </si>
  <si>
    <t>Wiegelied</t>
  </si>
  <si>
    <t>Groepsopvang</t>
  </si>
  <si>
    <t>VKF-873-1</t>
  </si>
  <si>
    <t>Stad Sint-Niklaas</t>
  </si>
  <si>
    <t>Groepsopvang Pieternel</t>
  </si>
  <si>
    <t>VKF-873-2</t>
  </si>
  <si>
    <t>VKF-873-3</t>
  </si>
  <si>
    <t>VKF-873-6</t>
  </si>
  <si>
    <t>VKF-873-7</t>
  </si>
  <si>
    <t>VKF-873-5</t>
  </si>
  <si>
    <t>VKF-873-4</t>
  </si>
  <si>
    <t>VKF-916-4</t>
  </si>
  <si>
    <t>Gemeente Tessenderlo</t>
  </si>
  <si>
    <t>Pinokkio Hulst</t>
  </si>
  <si>
    <t>VKF-916-2</t>
  </si>
  <si>
    <t>VKF-916-1</t>
  </si>
  <si>
    <t>VKF-916-3</t>
  </si>
  <si>
    <t>VKF-874-1</t>
  </si>
  <si>
    <t>BKO Pinokkio</t>
  </si>
  <si>
    <t>VKF-874-4</t>
  </si>
  <si>
    <t>VKF-874-2</t>
  </si>
  <si>
    <t>VKF-874-3</t>
  </si>
  <si>
    <t>VKF-876-1</t>
  </si>
  <si>
    <t>Gemeente Koksijde</t>
  </si>
  <si>
    <t>'t Kakkernestje</t>
  </si>
  <si>
    <t>VKF-875-1</t>
  </si>
  <si>
    <t>De Dunevoetjes</t>
  </si>
  <si>
    <t>VKF-877-1</t>
  </si>
  <si>
    <t>OCMW KONTICH</t>
  </si>
  <si>
    <t>Altena Serviceflats</t>
  </si>
  <si>
    <t>VKF-878-1</t>
  </si>
  <si>
    <t>OCMW Grimbergen</t>
  </si>
  <si>
    <t>Ter biest</t>
  </si>
  <si>
    <t>VKF-419-2</t>
  </si>
  <si>
    <t>OCMW Asse</t>
  </si>
  <si>
    <t>Sociaal Huis</t>
  </si>
  <si>
    <t>Bibliotheek</t>
  </si>
  <si>
    <t>VKF-879-1</t>
  </si>
  <si>
    <t>OCMW Bilzen</t>
  </si>
  <si>
    <t>OCMW De Wende</t>
  </si>
  <si>
    <t>Centrum voor algemeen welzijnswerk</t>
  </si>
  <si>
    <t>VKF-880-1</t>
  </si>
  <si>
    <t>Algemeen Ziekenhuis Sint-Jan Brugge-Oostende</t>
  </si>
  <si>
    <t>AZ Sint-Jan, Ruddershove</t>
  </si>
  <si>
    <t>VKF-880-3</t>
  </si>
  <si>
    <t>VKF-880-2</t>
  </si>
  <si>
    <t>VKE-881-3</t>
  </si>
  <si>
    <t>ORGANISATIE BROEDERS VAN LIEFDE</t>
  </si>
  <si>
    <t>OCSF Gebouw O</t>
  </si>
  <si>
    <t>Sportcentrum</t>
  </si>
  <si>
    <t>VKE-881-2</t>
  </si>
  <si>
    <t>VKE-881-5</t>
  </si>
  <si>
    <t>VKE-881-1</t>
  </si>
  <si>
    <t>Comfortverhoging</t>
  </si>
  <si>
    <t>VKE-881-4</t>
  </si>
  <si>
    <t>VKE-881-6</t>
  </si>
  <si>
    <t>VKE-576-2</t>
  </si>
  <si>
    <t>Onthaal-, Observatie- en Oriëntatiecentrum Ter Heide</t>
  </si>
  <si>
    <t>Hoofdgebouw</t>
  </si>
  <si>
    <t>VKF-882-1</t>
  </si>
  <si>
    <t>Medisch Centrum Sint-Jozef vzw</t>
  </si>
  <si>
    <t>Gebouwen 3, 4, 5</t>
  </si>
  <si>
    <t>Psychiatrisch ziekenhuis</t>
  </si>
  <si>
    <t>VKF-51-3</t>
  </si>
  <si>
    <t>MPC Terbank</t>
  </si>
  <si>
    <t>G104</t>
  </si>
  <si>
    <t>VKF-51-4</t>
  </si>
  <si>
    <t>VKF-593-4</t>
  </si>
  <si>
    <t>INST. TROPISCHE GENEESKUNDE - PRINS LEOPOLD</t>
  </si>
  <si>
    <t>ITG Kronenburgstraat</t>
  </si>
  <si>
    <t>VKF-609-2</t>
  </si>
  <si>
    <t>De Lovie VZW</t>
  </si>
  <si>
    <t>Pleingebouw</t>
  </si>
  <si>
    <t>VKF-885-3</t>
  </si>
  <si>
    <t>VZW Emmaüs</t>
  </si>
  <si>
    <t>JZEM/11</t>
  </si>
  <si>
    <t>VKF-885-2</t>
  </si>
  <si>
    <t>VKF-885-1</t>
  </si>
  <si>
    <t>VKF-884-3</t>
  </si>
  <si>
    <t>JZEM/08</t>
  </si>
  <si>
    <t>VKF-618-4</t>
  </si>
  <si>
    <t>CKG/01</t>
  </si>
  <si>
    <t>Centrum voor Kinderzorg en Gezinsondersteuning</t>
  </si>
  <si>
    <t>VKF-886-1</t>
  </si>
  <si>
    <t>JZEM/12</t>
  </si>
  <si>
    <t>VKF-884-2</t>
  </si>
  <si>
    <t>VKF-887-1</t>
  </si>
  <si>
    <t>JZEM/13</t>
  </si>
  <si>
    <t>VKF-884-1</t>
  </si>
  <si>
    <t>VKF-886-2</t>
  </si>
  <si>
    <t>VKF-618-5</t>
  </si>
  <si>
    <t>VKF-618-6</t>
  </si>
  <si>
    <t>Warmtepompen</t>
  </si>
  <si>
    <t>VKF-883-2</t>
  </si>
  <si>
    <t>JZEA/07</t>
  </si>
  <si>
    <t>VKF-619-5</t>
  </si>
  <si>
    <t>CKG/02</t>
  </si>
  <si>
    <t>VKF-618-3</t>
  </si>
  <si>
    <t>VKF-883-1</t>
  </si>
  <si>
    <t>VKF-622-2</t>
  </si>
  <si>
    <t>JZEA/06</t>
  </si>
  <si>
    <t>VKF-624-2</t>
  </si>
  <si>
    <t>JZEM/05</t>
  </si>
  <si>
    <t>Isoleren leidingen</t>
  </si>
  <si>
    <t>VKF-839-5</t>
  </si>
  <si>
    <t>Regionaal Ziekenhuis Heilig Hart Leuven</t>
  </si>
  <si>
    <t>VKF-888-1</t>
  </si>
  <si>
    <t>De Oever</t>
  </si>
  <si>
    <t>VZW De Oever - Centraal gebouw</t>
  </si>
  <si>
    <t>VKF-889-1</t>
  </si>
  <si>
    <t>VZW De Oever - Kidscampus</t>
  </si>
  <si>
    <t>VKF-890-1</t>
  </si>
  <si>
    <t>VZW KINDEROPVANG 'T EEKHOORNTJE</t>
  </si>
  <si>
    <t>Kinderopvang 't Eekhoorntje</t>
  </si>
  <si>
    <t>VKF-900-1</t>
  </si>
  <si>
    <t>Gezondheidszorg Heilige Familie</t>
  </si>
  <si>
    <t>Psychosociaal revalidatiecenrum De Mare</t>
  </si>
  <si>
    <t>Revalidatiecentrum</t>
  </si>
  <si>
    <t>VKF-900-2</t>
  </si>
  <si>
    <t>VKF-891-3</t>
  </si>
  <si>
    <t>AW 't Kempke</t>
  </si>
  <si>
    <t>VKF-895-1</t>
  </si>
  <si>
    <t>Beschut Wonen De Bolster Sint-Denijsestraat</t>
  </si>
  <si>
    <t>VKF-891-2</t>
  </si>
  <si>
    <t>VKF-899-1</t>
  </si>
  <si>
    <t>lokaal dienstencentrum Tracée</t>
  </si>
  <si>
    <t>VKF-892-1</t>
  </si>
  <si>
    <t>Beschut Wonen De Bolster Filips van de Elzaslaan</t>
  </si>
  <si>
    <t>VKF-892-3</t>
  </si>
  <si>
    <t>Zoldervloer</t>
  </si>
  <si>
    <t>VKF-897-1</t>
  </si>
  <si>
    <t>Beschut Wonen De Bolster Vredelaan</t>
  </si>
  <si>
    <t>VKF-899-4</t>
  </si>
  <si>
    <t>VKF-901-1</t>
  </si>
  <si>
    <t>Sint Carolus</t>
  </si>
  <si>
    <t>VKE-891-1</t>
  </si>
  <si>
    <t>VKF-899-2</t>
  </si>
  <si>
    <t>VKF-899-3</t>
  </si>
  <si>
    <t>VKF-896-1</t>
  </si>
  <si>
    <t>Beschut Wonen De Bolster Toekomststraat</t>
  </si>
  <si>
    <t>VKE-894-1</t>
  </si>
  <si>
    <t>Beschut Wonen De Bolster Meensesteenweg</t>
  </si>
  <si>
    <t>VKF-892-2</t>
  </si>
  <si>
    <t>VKF-898-1</t>
  </si>
  <si>
    <t>korbeel Ambulant</t>
  </si>
  <si>
    <t>VKF-898-2</t>
  </si>
  <si>
    <t>Vloerisolatie (onder de vloerplaat)</t>
  </si>
  <si>
    <t>VKF-897-2</t>
  </si>
  <si>
    <t>VKF-890-2</t>
  </si>
  <si>
    <t>AW De Putkapel</t>
  </si>
  <si>
    <t>VKF-893-1</t>
  </si>
  <si>
    <t>Beschut Wonen De Bolster Hoveniersstraat</t>
  </si>
  <si>
    <t>VKF-917-1</t>
  </si>
  <si>
    <t>VKF-902-3</t>
  </si>
  <si>
    <t>Vondels VZW</t>
  </si>
  <si>
    <t>Rijselseweg</t>
  </si>
  <si>
    <t>VKF-902-9</t>
  </si>
  <si>
    <t>VKF-902-4</t>
  </si>
  <si>
    <t>VKF-902-2</t>
  </si>
  <si>
    <t>VKF-902-1</t>
  </si>
  <si>
    <t>VKF-902-12</t>
  </si>
  <si>
    <t>VKF-902-8</t>
  </si>
  <si>
    <t>VKF-902-6</t>
  </si>
  <si>
    <t>VKF-902-10</t>
  </si>
  <si>
    <t>VKF-902-11</t>
  </si>
  <si>
    <t>VKF-902-7</t>
  </si>
  <si>
    <t>VKF-902-5</t>
  </si>
  <si>
    <t>VKF-902-13</t>
  </si>
  <si>
    <t>Ter Waarde</t>
  </si>
  <si>
    <t>VKF-903-1</t>
  </si>
  <si>
    <t>Zonnestraal vzw</t>
  </si>
  <si>
    <t>Zonnestraal vzw, gebouw C</t>
  </si>
  <si>
    <t>VKF-904-1</t>
  </si>
  <si>
    <t>De Lier vzw</t>
  </si>
  <si>
    <t>Kesselse</t>
  </si>
  <si>
    <t>Begeleid wonen</t>
  </si>
  <si>
    <t>VKF-906-6</t>
  </si>
  <si>
    <t>WH Schilde</t>
  </si>
  <si>
    <t>VKF-906-2</t>
  </si>
  <si>
    <t>VKF-906-4</t>
  </si>
  <si>
    <t>VKF-905-2</t>
  </si>
  <si>
    <t>WH De Steiger</t>
  </si>
  <si>
    <t>VKF-905-1</t>
  </si>
  <si>
    <t>VKF-906-5</t>
  </si>
  <si>
    <t>VKF-906-3</t>
  </si>
  <si>
    <t>VKF-906-1</t>
  </si>
  <si>
    <t>VKF-907-2</t>
  </si>
  <si>
    <t>De Vier Notelaars</t>
  </si>
  <si>
    <t>De Vier Notelaars Vzw</t>
  </si>
  <si>
    <t>VKF-907-1</t>
  </si>
  <si>
    <t>VKF-918-2</t>
  </si>
  <si>
    <t>De Vijver vzw</t>
  </si>
  <si>
    <t>De Hoeve Activiteitencentrum</t>
  </si>
  <si>
    <t>VKF-918-1</t>
  </si>
  <si>
    <t>VKF-918-3</t>
  </si>
  <si>
    <t>VKF-919-1</t>
  </si>
  <si>
    <t>De Hoeve Woningen</t>
  </si>
  <si>
    <t>VKF-919-2</t>
  </si>
  <si>
    <t>VKF-919-3</t>
  </si>
  <si>
    <t>VKF-920-4</t>
  </si>
  <si>
    <t>Carabane</t>
  </si>
  <si>
    <t>VKF-920-2</t>
  </si>
  <si>
    <t>VKF-920-1</t>
  </si>
  <si>
    <t>VKF-920-3</t>
  </si>
  <si>
    <t>VKE-908-3</t>
  </si>
  <si>
    <t>Rozenkrans Vrij Orthopedagogisch Centrum</t>
  </si>
  <si>
    <t>VOC Rozenweelde - Zorggebouw</t>
  </si>
  <si>
    <t>VKE-908-2</t>
  </si>
  <si>
    <t>VKE-908-1</t>
  </si>
  <si>
    <t>VKF-168-5</t>
  </si>
  <si>
    <t>Centrum Ambulante Diensten vzw</t>
  </si>
  <si>
    <t>Boei 5</t>
  </si>
  <si>
    <t>VKF-300-4</t>
  </si>
  <si>
    <t>VZW 't Zonnetje</t>
  </si>
  <si>
    <t>'t Regenboogje</t>
  </si>
  <si>
    <t>VKF-301-5</t>
  </si>
  <si>
    <t>'t Sprookjesparadijs</t>
  </si>
  <si>
    <t>VKE-717-5</t>
  </si>
  <si>
    <t>De Hulster</t>
  </si>
  <si>
    <t>Hertog Jan II</t>
  </si>
  <si>
    <t>VKE-722-9</t>
  </si>
  <si>
    <t>Minneveld</t>
  </si>
  <si>
    <t>VKE-724-6</t>
  </si>
  <si>
    <t>Triangel</t>
  </si>
  <si>
    <t>VKE-725-6</t>
  </si>
  <si>
    <t>Vaart</t>
  </si>
  <si>
    <t>VKE-722-10</t>
  </si>
  <si>
    <t>VKE-722-12</t>
  </si>
  <si>
    <t>VKF-725-5</t>
  </si>
  <si>
    <t>VKE-721-7</t>
  </si>
  <si>
    <t>Minderbroedersstraat</t>
  </si>
  <si>
    <t>VKE-720-3</t>
  </si>
  <si>
    <t>Marie Christina</t>
  </si>
  <si>
    <t>VKE-722-11</t>
  </si>
  <si>
    <t>VKE-716-4</t>
  </si>
  <si>
    <t>Den 305</t>
  </si>
  <si>
    <t>VKE-724-5</t>
  </si>
  <si>
    <t>VKE-719-3</t>
  </si>
  <si>
    <t>Kotlab</t>
  </si>
  <si>
    <t>VKE-717-6</t>
  </si>
  <si>
    <t>VKE-721-6</t>
  </si>
  <si>
    <t>VKE-721-8</t>
  </si>
  <si>
    <t>VKE-720-4</t>
  </si>
  <si>
    <t>VKF-909-6</t>
  </si>
  <si>
    <t>Gezinsactiviteitencentrum Het Balanske</t>
  </si>
  <si>
    <t>gezinsactiviteiten het balanske</t>
  </si>
  <si>
    <t>VKF-909-1</t>
  </si>
  <si>
    <t>VKF-909-2</t>
  </si>
  <si>
    <t>VKF-909-3</t>
  </si>
  <si>
    <t>VKF-909-4</t>
  </si>
  <si>
    <t>VKF-909-5</t>
  </si>
  <si>
    <t>VKE-38-6</t>
  </si>
  <si>
    <t>Gezondheidszorg 'Bermhertigheid Jesu'</t>
  </si>
  <si>
    <t>PZ Onzelievevrouw</t>
  </si>
  <si>
    <t>VKF-910-1</t>
  </si>
  <si>
    <t>Centrum Voor Geestelijke Gezondheidszorg Mandel En Leie</t>
  </si>
  <si>
    <t>Beverlaai Kortrijk</t>
  </si>
  <si>
    <t>VKF-911-3</t>
  </si>
  <si>
    <t>CAW Oost-Vlaanderen</t>
  </si>
  <si>
    <t>Kortrijksepoortstraat 252, Gent</t>
  </si>
  <si>
    <t>Opvangcentrum</t>
  </si>
  <si>
    <t>VKF-911-4</t>
  </si>
  <si>
    <t>Oude Houtlei 122-124, Gent</t>
  </si>
  <si>
    <t>Klooster</t>
  </si>
  <si>
    <t>VKF-911-2</t>
  </si>
  <si>
    <t>Elyzeese Velden 7, Gent</t>
  </si>
  <si>
    <t>VKF-911-1</t>
  </si>
  <si>
    <t>Bomastraat 38, Gent</t>
  </si>
  <si>
    <t>VKF-911-5</t>
  </si>
  <si>
    <t>Visserij 152-153, Gent</t>
  </si>
  <si>
    <t>VKF-912-1</t>
  </si>
  <si>
    <t>Woon- en Zorgbedrijf Wervik</t>
  </si>
  <si>
    <t>Ter Drapiers</t>
  </si>
  <si>
    <t>VKF-913-5</t>
  </si>
  <si>
    <t>Woonzorgcentrum Pallieter</t>
  </si>
  <si>
    <t>Pallieter</t>
  </si>
  <si>
    <t>VKF-913-2</t>
  </si>
  <si>
    <t>VKF-913-3</t>
  </si>
  <si>
    <t>VKF-913-1</t>
  </si>
  <si>
    <t>VKF-913-4</t>
  </si>
  <si>
    <t>VKF-914-2</t>
  </si>
  <si>
    <t>Huyze Honighsdries</t>
  </si>
  <si>
    <t>VKF-914-3</t>
  </si>
  <si>
    <t>VKF-914-1</t>
  </si>
  <si>
    <t>VKF-915-9</t>
  </si>
  <si>
    <t>Kenniscentrum Welzijn, Wonen, Zorg</t>
  </si>
  <si>
    <t>'t Lakenhuis</t>
  </si>
  <si>
    <t>VKF-915-2</t>
  </si>
  <si>
    <t>VKF-915-5</t>
  </si>
  <si>
    <t>VKF-915-6</t>
  </si>
  <si>
    <t>VKF-915-3</t>
  </si>
  <si>
    <t>VKF-915-4</t>
  </si>
  <si>
    <t>VKF-915-1</t>
  </si>
  <si>
    <t>VKF-915-7</t>
  </si>
  <si>
    <t>VKF-915-8</t>
  </si>
  <si>
    <t>Totaal verleende klimaatsubsidies</t>
  </si>
  <si>
    <t>Goedgekeurde projecten klimaatsubsidies van 1 januari tot 31 december 2022</t>
  </si>
  <si>
    <t>Goedgekeurde projecten instandhoudingsforfait van 1 januari t.e.m. 31 december 2022</t>
  </si>
  <si>
    <r>
      <rPr>
        <b/>
        <sz val="11"/>
        <rFont val="Calibri"/>
        <family val="2"/>
        <scheme val="minor"/>
      </rPr>
      <t>Instandhoudingsforfait ziekenhuizen:</t>
    </r>
    <r>
      <rPr>
        <sz val="11"/>
        <rFont val="Calibri"/>
        <family val="2"/>
        <scheme val="minor"/>
      </rPr>
      <t xml:space="preserve"> Die financiering moet het voor de ziekenhuizen mogelijk maken om hun bestaande infrastructuur d.m.v. onderhoudsinvesteringen kwalitatief op peil te houden. Het forfait wordt berekend en evolueert op basis van een aantal parameters (bv. aantal operatiekwartieren, aantal bedden) en wordt automatisch uitbetaald zonder aanvraagprocedure. De aanrekening op de VIPA-kredieten gebeurt op het moment van de uitbetaling.</t>
    </r>
  </si>
  <si>
    <t>Erk. Nr.</t>
  </si>
  <si>
    <t>Type</t>
  </si>
  <si>
    <t>009</t>
  </si>
  <si>
    <t>ZiekenhuisNetwerk Antwerpen</t>
  </si>
  <si>
    <t>012</t>
  </si>
  <si>
    <t>Algemeen Ziekenhuis Sint-Blasius</t>
  </si>
  <si>
    <t xml:space="preserve">Dendermonde  </t>
  </si>
  <si>
    <t>017</t>
  </si>
  <si>
    <t>Algemeen Ziekenhuis Maria-Middelares</t>
  </si>
  <si>
    <t xml:space="preserve">Gent  </t>
  </si>
  <si>
    <t>026</t>
  </si>
  <si>
    <t>Algemeen Ziekenhuis Sint-Maarten</t>
  </si>
  <si>
    <t xml:space="preserve">Mechelen </t>
  </si>
  <si>
    <t>032</t>
  </si>
  <si>
    <t>AZ Alma</t>
  </si>
  <si>
    <t xml:space="preserve">Eeklo  </t>
  </si>
  <si>
    <t>046</t>
  </si>
  <si>
    <t>CZ</t>
  </si>
  <si>
    <t>Verpleeginrichting De Dennen</t>
  </si>
  <si>
    <t xml:space="preserve">Westmalle  </t>
  </si>
  <si>
    <t>049</t>
  </si>
  <si>
    <t>AZ Sint-Jan Brugge-Oostende AV</t>
  </si>
  <si>
    <t xml:space="preserve">Brugge  </t>
  </si>
  <si>
    <t>057</t>
  </si>
  <si>
    <t>Regionaal Ziekenhuis Jan Yperman</t>
  </si>
  <si>
    <t xml:space="preserve">Sint-Jan (Ieper)  </t>
  </si>
  <si>
    <t>063</t>
  </si>
  <si>
    <t>Algemeen Ziekenhuis Turnhout</t>
  </si>
  <si>
    <t xml:space="preserve">Turnhout  </t>
  </si>
  <si>
    <t>095</t>
  </si>
  <si>
    <t xml:space="preserve">Zorgband Leie &amp; Schelde </t>
  </si>
  <si>
    <t xml:space="preserve">Merelbeke  </t>
  </si>
  <si>
    <t>097</t>
  </si>
  <si>
    <t>Heilig Hartziekenhuis</t>
  </si>
  <si>
    <t xml:space="preserve">Lier  </t>
  </si>
  <si>
    <t>099</t>
  </si>
  <si>
    <t>GZA Ziekenhuizen</t>
  </si>
  <si>
    <t xml:space="preserve">Antwerpen  </t>
  </si>
  <si>
    <t>102</t>
  </si>
  <si>
    <t xml:space="preserve">Mol  </t>
  </si>
  <si>
    <t>104</t>
  </si>
  <si>
    <t xml:space="preserve">AZ Rivierenland </t>
  </si>
  <si>
    <t xml:space="preserve">Bornem  </t>
  </si>
  <si>
    <t>106</t>
  </si>
  <si>
    <t>Algemeen Ziekenhuis Sint-Maria</t>
  </si>
  <si>
    <t xml:space="preserve">Halle  </t>
  </si>
  <si>
    <t>108</t>
  </si>
  <si>
    <t>Regionaal Ziekenhuis Heilig Hart</t>
  </si>
  <si>
    <t xml:space="preserve">Leuven  </t>
  </si>
  <si>
    <t>109</t>
  </si>
  <si>
    <t>Algemeen Ziekenhuis Heilig Hart</t>
  </si>
  <si>
    <t xml:space="preserve">Tienen  </t>
  </si>
  <si>
    <t>116</t>
  </si>
  <si>
    <t>Revalidatie &amp; MS Centrum</t>
  </si>
  <si>
    <t>Pelt</t>
  </si>
  <si>
    <t>117</t>
  </si>
  <si>
    <t xml:space="preserve">Algemeen Ziekenhuis Delta </t>
  </si>
  <si>
    <t xml:space="preserve">Roeselare  </t>
  </si>
  <si>
    <t>124</t>
  </si>
  <si>
    <t>Sint-Jozefskliniek</t>
  </si>
  <si>
    <t xml:space="preserve">Izegem  </t>
  </si>
  <si>
    <t>126</t>
  </si>
  <si>
    <t>Onze-Lieve-Vrouwziekenhuis</t>
  </si>
  <si>
    <t xml:space="preserve">Aalst  </t>
  </si>
  <si>
    <t>134</t>
  </si>
  <si>
    <t>Sint-Vincentiusziekenhuis</t>
  </si>
  <si>
    <t xml:space="preserve">Deinze  </t>
  </si>
  <si>
    <t>140</t>
  </si>
  <si>
    <t xml:space="preserve">Assebroek  </t>
  </si>
  <si>
    <t>143</t>
  </si>
  <si>
    <t>UZ Brussel</t>
  </si>
  <si>
    <t>Jette</t>
  </si>
  <si>
    <t>170</t>
  </si>
  <si>
    <t>Algemeen Ziekenhuis Oudenaarde</t>
  </si>
  <si>
    <t xml:space="preserve">Oudenaarde  </t>
  </si>
  <si>
    <t>176</t>
  </si>
  <si>
    <t xml:space="preserve">AV A.S.Z. </t>
  </si>
  <si>
    <t>204</t>
  </si>
  <si>
    <t>Algemeen Ziekenhuis Vilvoorde</t>
  </si>
  <si>
    <t xml:space="preserve">Vilvoorde  </t>
  </si>
  <si>
    <t>217</t>
  </si>
  <si>
    <t>Algemeen Ziekenhuis Sint-Elisabeth</t>
  </si>
  <si>
    <t xml:space="preserve">Zottegem  </t>
  </si>
  <si>
    <t>236</t>
  </si>
  <si>
    <t xml:space="preserve">Revalidatieziekenhuis ReVarte </t>
  </si>
  <si>
    <t>243</t>
  </si>
  <si>
    <t>Jessa Ziekenhuis A.V.</t>
  </si>
  <si>
    <t xml:space="preserve">Hasselt  </t>
  </si>
  <si>
    <t>290</t>
  </si>
  <si>
    <t>AZ Sint-Lucas</t>
  </si>
  <si>
    <t>300</t>
  </si>
  <si>
    <t>UZ Antwerpen</t>
  </si>
  <si>
    <t>308</t>
  </si>
  <si>
    <t xml:space="preserve">Herentals  </t>
  </si>
  <si>
    <t>310</t>
  </si>
  <si>
    <t xml:space="preserve">AZ West </t>
  </si>
  <si>
    <t xml:space="preserve">Veurne  </t>
  </si>
  <si>
    <t>322</t>
  </si>
  <si>
    <t>UZ Leuven</t>
  </si>
  <si>
    <t>371</t>
  </si>
  <si>
    <t>Ziekenhuis Oost-Limburg</t>
  </si>
  <si>
    <t xml:space="preserve">Genk  </t>
  </si>
  <si>
    <t>392</t>
  </si>
  <si>
    <t>Algemeen Ziekenhuis Zeno</t>
  </si>
  <si>
    <t xml:space="preserve">Knokke  </t>
  </si>
  <si>
    <t>395</t>
  </si>
  <si>
    <t>Sint-Andriesziekenhuis</t>
  </si>
  <si>
    <t xml:space="preserve">Tielt  </t>
  </si>
  <si>
    <t>396</t>
  </si>
  <si>
    <t>Algemeen Ziekenhuis Groeninge</t>
  </si>
  <si>
    <t xml:space="preserve">Kortrijk  </t>
  </si>
  <si>
    <t>397</t>
  </si>
  <si>
    <t>Onze-Lieve-Vrouw van Lourdes Ziekenhuis</t>
  </si>
  <si>
    <t xml:space="preserve">Waregem  </t>
  </si>
  <si>
    <t>499</t>
  </si>
  <si>
    <t>Ziekenhuis Inkendaal-Koninklijke Instelling</t>
  </si>
  <si>
    <t xml:space="preserve">Vlezenbeek  </t>
  </si>
  <si>
    <t>525</t>
  </si>
  <si>
    <t>Algemeen Ziekenhuis Damiaan</t>
  </si>
  <si>
    <t xml:space="preserve">Oostende  </t>
  </si>
  <si>
    <t>528</t>
  </si>
  <si>
    <t>pz</t>
  </si>
  <si>
    <t>Psychiatrisch Ziekenhuis Heilige Familie</t>
  </si>
  <si>
    <t>536</t>
  </si>
  <si>
    <t>Algemeen Ziekenhuis Voorkempen</t>
  </si>
  <si>
    <t>550</t>
  </si>
  <si>
    <t>Algemeen Ziekenhuis Glorieux</t>
  </si>
  <si>
    <t xml:space="preserve">Ronse  </t>
  </si>
  <si>
    <t>595</t>
  </si>
  <si>
    <t>AZ VITAZ</t>
  </si>
  <si>
    <t xml:space="preserve">Sint-Niklaas  </t>
  </si>
  <si>
    <t>670</t>
  </si>
  <si>
    <t>uz</t>
  </si>
  <si>
    <t>Universitair Ziekenhuis Gent</t>
  </si>
  <si>
    <t>676</t>
  </si>
  <si>
    <t>Koningin Elisabeth Instituut (KEI)</t>
  </si>
  <si>
    <t xml:space="preserve">Oostduinkerke  </t>
  </si>
  <si>
    <t>679</t>
  </si>
  <si>
    <t>Revalidatieziekenhuis IMBO</t>
  </si>
  <si>
    <t>682</t>
  </si>
  <si>
    <t>Algemeen Ziekenhuis Monica</t>
  </si>
  <si>
    <t xml:space="preserve">Deurne  </t>
  </si>
  <si>
    <t>689</t>
  </si>
  <si>
    <t>Imeldaziekenhuis</t>
  </si>
  <si>
    <t xml:space="preserve">Bonheiden  </t>
  </si>
  <si>
    <t>693</t>
  </si>
  <si>
    <t>Multiple Sclerose Kliniek</t>
  </si>
  <si>
    <t xml:space="preserve">Melsbroek  </t>
  </si>
  <si>
    <t>709</t>
  </si>
  <si>
    <t>Algemeen Ziekenhuis Sint-Dimpna</t>
  </si>
  <si>
    <t xml:space="preserve">Geel  </t>
  </si>
  <si>
    <t>710</t>
  </si>
  <si>
    <t>Algemeen Ziekenhuis KLINA</t>
  </si>
  <si>
    <t xml:space="preserve">Brasschaat  </t>
  </si>
  <si>
    <t>712</t>
  </si>
  <si>
    <t>Algemeen Ziekenhuis Diest</t>
  </si>
  <si>
    <t xml:space="preserve">Diest  </t>
  </si>
  <si>
    <t>713</t>
  </si>
  <si>
    <t>Algemeen Ziekenhuis Jan Palfijn</t>
  </si>
  <si>
    <t>714</t>
  </si>
  <si>
    <t>Sint-Franciscusziekenhuis</t>
  </si>
  <si>
    <t xml:space="preserve">Heusden (Limburg)  </t>
  </si>
  <si>
    <t>715</t>
  </si>
  <si>
    <t>Sint-Trudo ziekenhuis</t>
  </si>
  <si>
    <t xml:space="preserve">Sint-Truiden  </t>
  </si>
  <si>
    <t>716</t>
  </si>
  <si>
    <t>Algemeen Ziekenhuis Vesalius</t>
  </si>
  <si>
    <t xml:space="preserve">Tongeren  </t>
  </si>
  <si>
    <t>717</t>
  </si>
  <si>
    <t>Ziekenhuis Oost-Limburg Autonome Verzorgingsinstelling</t>
  </si>
  <si>
    <t xml:space="preserve">Maaseik  </t>
  </si>
  <si>
    <t>719</t>
  </si>
  <si>
    <t>Maria Ziekenhuis Noord-Limburg</t>
  </si>
  <si>
    <t>900</t>
  </si>
  <si>
    <t>Pz</t>
  </si>
  <si>
    <t>Fusieziekenhuis Psychiatrisch Centrum Dr. Guislain</t>
  </si>
  <si>
    <t>901</t>
  </si>
  <si>
    <t>Kliniek Sint-Jozef, Centrum voor Psychiatrie en Psychotherapie</t>
  </si>
  <si>
    <t>Pittem</t>
  </si>
  <si>
    <t>902</t>
  </si>
  <si>
    <t>Multiversum</t>
  </si>
  <si>
    <t>Boechout</t>
  </si>
  <si>
    <t>909</t>
  </si>
  <si>
    <t>OPZC Rekem</t>
  </si>
  <si>
    <t>Rekem</t>
  </si>
  <si>
    <t>911</t>
  </si>
  <si>
    <t>Psychiatrisch Ziekenhuis Sint-Franciscus -  De Pelgrim (PZ Frapello)</t>
  </si>
  <si>
    <t>918</t>
  </si>
  <si>
    <t>Psychiatrisch Ziekenhuis en Revalidatiecentrum Sint-Hiëronymus</t>
  </si>
  <si>
    <t>937</t>
  </si>
  <si>
    <t>Psychiatrisch Ziekenhuis Bethaniënhuis</t>
  </si>
  <si>
    <t>939</t>
  </si>
  <si>
    <t xml:space="preserve">Openbaar Psychiatrisch Zorgcentrum Geel </t>
  </si>
  <si>
    <t xml:space="preserve">Geel </t>
  </si>
  <si>
    <t>942</t>
  </si>
  <si>
    <t>Psychiatrische Kliniek Sint-Annendael</t>
  </si>
  <si>
    <t>943</t>
  </si>
  <si>
    <t>Z.org KU Leuven</t>
  </si>
  <si>
    <t>Kortenberg</t>
  </si>
  <si>
    <t>944</t>
  </si>
  <si>
    <t>Psychiatrische Kliniek Sint-Alexius</t>
  </si>
  <si>
    <t>947</t>
  </si>
  <si>
    <t>Psychiatrische Kliniek Broeders Alexianen</t>
  </si>
  <si>
    <t>952</t>
  </si>
  <si>
    <t>Medisch Centrum Sint-Jozef</t>
  </si>
  <si>
    <t>Bilzen</t>
  </si>
  <si>
    <t>956</t>
  </si>
  <si>
    <t xml:space="preserve">PZ St Jan </t>
  </si>
  <si>
    <t>959</t>
  </si>
  <si>
    <t>Psychiatrisch Centrum Caritas</t>
  </si>
  <si>
    <t>Melle</t>
  </si>
  <si>
    <t>960</t>
  </si>
  <si>
    <t>PZ Sint-Lucia</t>
  </si>
  <si>
    <t>961</t>
  </si>
  <si>
    <t>Psychiatrisch Ziekenhuis Heilig Hart</t>
  </si>
  <si>
    <t>962</t>
  </si>
  <si>
    <t>Psychiatrisch Centrum Onze-Lieve-Vrouw van Vrede</t>
  </si>
  <si>
    <t>963</t>
  </si>
  <si>
    <t>Psychiatrisch Ziekenhuis Onze-Lieve-Vrouw</t>
  </si>
  <si>
    <t>970</t>
  </si>
  <si>
    <t>Psychiatrisch Ziekenhuis Duffel</t>
  </si>
  <si>
    <t>975</t>
  </si>
  <si>
    <t>Universitair Psychiatrisch Centrum Sint-Kamillus</t>
  </si>
  <si>
    <t>978</t>
  </si>
  <si>
    <t>982</t>
  </si>
  <si>
    <t>Psychiatrisch Centrum Sint-Amandus</t>
  </si>
  <si>
    <t>987</t>
  </si>
  <si>
    <t>Psychotherapeutisch Centrum Rustenburg</t>
  </si>
  <si>
    <t>988</t>
  </si>
  <si>
    <t>Psychiatrisch Ziekenhuis Ariadne</t>
  </si>
  <si>
    <t>Lede</t>
  </si>
  <si>
    <t>989</t>
  </si>
  <si>
    <t>Kinderpsychiatrisch Centrum Genk</t>
  </si>
  <si>
    <t xml:space="preserve">Genk </t>
  </si>
  <si>
    <t>991</t>
  </si>
  <si>
    <t>Psychiatrisch Ziekenhuis  ASSTER</t>
  </si>
  <si>
    <t>992</t>
  </si>
  <si>
    <t>Psychiatrische Centra Gent - Sleidinge</t>
  </si>
  <si>
    <t>997</t>
  </si>
  <si>
    <t>Psycho-Sociaal Centrum Sint-Alexius</t>
  </si>
  <si>
    <t>Elsene</t>
  </si>
  <si>
    <t>998</t>
  </si>
  <si>
    <t>Psychiatrisch Ziekenhuis Stuivenberg</t>
  </si>
  <si>
    <t>Goedgekeurde projecten toestelfinanciering van 1 januari t.e.m. 31 december 2022</t>
  </si>
  <si>
    <r>
      <rPr>
        <b/>
        <sz val="11"/>
        <rFont val="Calibri"/>
        <family val="2"/>
        <scheme val="minor"/>
      </rPr>
      <t>Toestelfinanciering ziekenhuizen</t>
    </r>
    <r>
      <rPr>
        <sz val="11"/>
        <rFont val="Calibri"/>
        <family val="2"/>
        <scheme val="minor"/>
      </rPr>
      <t>: Het VIPA verstrekt een forfaitaire betoelaging voor volgende zware medische apparatuur in de ziekenhuizen:
- Bestralingsapparaat: een apparaat dat geïnstalleerd is bij een dienst voor radiotherapie
- NMR: een magnetische resonantietomograaf
- PET-scanner</t>
    </r>
  </si>
  <si>
    <t>TOTAAL</t>
  </si>
  <si>
    <t>Izegem</t>
  </si>
  <si>
    <t>KG714-B-IDB</t>
  </si>
  <si>
    <t>Vrije Universiteit Brussel</t>
  </si>
  <si>
    <t>Vrije Universiteit Brussel Kinderdagverblijf</t>
  </si>
  <si>
    <t>nieuwbouw van een kinderdagverblijf voor 114 plaatsen, met vraag voor uitbreiding tot 121 plaatsen, in de Laarbeeklaan 109 in Jette</t>
  </si>
  <si>
    <t>aanvullende belofte
door indexering
09/03/2023</t>
  </si>
  <si>
    <t>20K001</t>
  </si>
  <si>
    <t>OCMW Kortrijk</t>
  </si>
  <si>
    <t>Sint-Jozef</t>
  </si>
  <si>
    <t>nieuwbouw voor Kinderopvang De Blokkendoos 4 en 5 voor 24 plaatsen in de Condédreef 16 in Kortrijk</t>
  </si>
  <si>
    <t>20K082</t>
  </si>
  <si>
    <t>Sint-Jans-Molenbeek</t>
  </si>
  <si>
    <t>Scholengroep 8: Brussel</t>
  </si>
  <si>
    <t>Kinderdagverblijf Ulens</t>
  </si>
  <si>
    <t>nieuwbouw (vervanging) voor de Kinderopvang Ulens voor 72 plaatsen in de Ulensstraat 40-44 in Sint-Jans-Molenbeek</t>
  </si>
  <si>
    <t>20K086</t>
  </si>
  <si>
    <t>Stad Gent</t>
  </si>
  <si>
    <t>Kinderopvang De Boekenmolen</t>
  </si>
  <si>
    <t>nieuwbouw voor Kinderopvang De Boekenmolen voor 28 plaatsen in de Hutsepotstraat 33 in Gent (Zwijnaarde)</t>
  </si>
  <si>
    <t>20K018</t>
  </si>
  <si>
    <t>Schoten</t>
  </si>
  <si>
    <t>Koraal vzw</t>
  </si>
  <si>
    <t>Centrum voor Kinderzorg en Gezinsondersteuning Koraal</t>
  </si>
  <si>
    <t>nieuwbouw voor het Centrum voor Kinderzorg en Gezinsondersteuning Koraal met 24 plaatsen in de Horstebaan 14 in Schoten</t>
  </si>
  <si>
    <t>20K021</t>
  </si>
  <si>
    <t>Pleegzorg Provincie Antwerpen</t>
  </si>
  <si>
    <t>voltooiingswerken voor Pleegzorg Geel (30 VTE) in Groenhuis 49, bus 19/20 in Geel</t>
  </si>
  <si>
    <t>20K089</t>
  </si>
  <si>
    <t>Heverlee</t>
  </si>
  <si>
    <t>Centra voor Opvang en begeleiding - annuntiaten Heverlee</t>
  </si>
  <si>
    <t>ingrijpende duurzame verbouwing en uitbreiding van het Kinderdagverblijf 't Wit Konijntje voor 55 plaatsen in de Hertogstraat 176 in Heverlee</t>
  </si>
  <si>
    <t>20K074</t>
  </si>
  <si>
    <t>i-mens vzw</t>
  </si>
  <si>
    <t>De Zeebries</t>
  </si>
  <si>
    <t>voltooiingswerken voor Kinderopvang Sloeber O'Sea voor 23 plaatsen in de Troonstraat 66 in Oostende</t>
  </si>
  <si>
    <t>BJB155-B-MV</t>
  </si>
  <si>
    <t>Herent</t>
  </si>
  <si>
    <t>Monte Rosa, Jeugdzorg van de Zusters der Christelijke Scholen vzw</t>
  </si>
  <si>
    <t>Monte Rosa</t>
  </si>
  <si>
    <t>uitbreiding van de keuken en leefruimte in het huis in Herent en verbouwing van het gebouw in de Van Bladelstraat 30 in Herent</t>
  </si>
  <si>
    <t>aanvullende belofte
door indexering
14/03/2023</t>
  </si>
  <si>
    <t>BJB156-B-MV</t>
  </si>
  <si>
    <t xml:space="preserve">uitbreiding en verbouwing van paviljoen Slick/ burelen: uitbreiding van 4 burelen en 3 studio’s en verbouwing het gebouw. Uitbreiding van de leefruimte in paviljoen DeNiZ en verbouwing van het gebouw in de Heidebergstraat 249 in Leuven (Kessel-Lo)  </t>
  </si>
  <si>
    <t>BJB157-W-MV</t>
  </si>
  <si>
    <t>Begeleidingscentrum Bethanie vzw</t>
  </si>
  <si>
    <t>Bethanie</t>
  </si>
  <si>
    <t>verbouwing en uitbreiding van het begeleidingscentrum in de Zandstraat 26 in Kortrijk</t>
  </si>
  <si>
    <t>BJB159-A-MV</t>
  </si>
  <si>
    <t>Ter Loke</t>
  </si>
  <si>
    <t xml:space="preserve">verbouwing en uitbreiding van 2 bestaande panden naar 1 begeleidingstehuis, gelegen Kastelein 21 en 25 in Turnhout  </t>
  </si>
  <si>
    <t>BJB160-O-MV</t>
  </si>
  <si>
    <t>Hamme</t>
  </si>
  <si>
    <t>Spoor 56 vzw</t>
  </si>
  <si>
    <t>Spoor 56</t>
  </si>
  <si>
    <t>nieuwbouw voor residentiële opvang van jongeren, een dagbegeleidingscentrum voor jongeren en contextbegeleiding in de Leopold II-laan 6 in Dendermonde</t>
  </si>
  <si>
    <t>BJB161-A-MV</t>
  </si>
  <si>
    <t>Jeugdzorg Emmaüs</t>
  </si>
  <si>
    <t>nieuwbouw van Begeleidingstehuis De Sibbe in de Stenenmolenstraat 152 in Mechelen</t>
  </si>
  <si>
    <t>KG712-A-CE</t>
  </si>
  <si>
    <t>Herentals</t>
  </si>
  <si>
    <t>Familiehulp kinderopvang De Speelboom vzw</t>
  </si>
  <si>
    <t>De Speelboom Herentals</t>
  </si>
  <si>
    <t>nieuwbouw van een kinderdagverblijf voor 108 plaatsen (capaciteitsvervanging) in de Wolstraat 25 in Herentals</t>
  </si>
  <si>
    <t>KG731-O-MV</t>
  </si>
  <si>
    <t>OCMW Hamme</t>
  </si>
  <si>
    <t>Kinderdagverblijf Zonnebloem</t>
  </si>
  <si>
    <t>nieuwbouw van een kinderdagverblijf voor 56 plaatsen (33 met vipa-subsidies) in de Hospitaalstraat 24 in Hamme</t>
  </si>
  <si>
    <t>KG756-B-MV</t>
  </si>
  <si>
    <t>De Molenketjes vzw</t>
  </si>
  <si>
    <t>Harlekijntje</t>
  </si>
  <si>
    <t>nieuwbouw voor het kinderdagverblijf Harlekijntje voor 26 plaatsen, uitbreidbaar tot 54 plaatsen, in de Begijnenstraat 101-103 in Sint-Jans-Molenbeek</t>
  </si>
  <si>
    <t>19K010</t>
  </si>
  <si>
    <t>Steevliet vzw</t>
  </si>
  <si>
    <t>Steevliet</t>
  </si>
  <si>
    <t>nieuwbouw (vervanging) van 11 individuele kamers en 1 crisis/logeerkamer en bureelruimte in de Faliestraat 11 in Zottegem (Sint-Maria-Oudenhove)</t>
  </si>
  <si>
    <t>19K016</t>
  </si>
  <si>
    <t>Deurne</t>
  </si>
  <si>
    <t>Amate vzw</t>
  </si>
  <si>
    <t>De Kinderdroom</t>
  </si>
  <si>
    <t>aankoop met verbouwing voor kinderopvang Kinderdroom voor 56 plaatsen in de Frans Van Heymbeecklaan 7 in Antwerpen (Deurne)</t>
  </si>
  <si>
    <t>19K021</t>
  </si>
  <si>
    <t>Bornem</t>
  </si>
  <si>
    <t>AZ Rivierenland vzw</t>
  </si>
  <si>
    <t>Kabouterland</t>
  </si>
  <si>
    <t>nieuwbouw voor kinderopvang Kabouterland voor 36 plaatsen in de Tisseltsesteenweg 27 in Willebroek</t>
  </si>
  <si>
    <t>19K022</t>
  </si>
  <si>
    <t>De Patio vzw</t>
  </si>
  <si>
    <t>De Kleine Dennen</t>
  </si>
  <si>
    <t>nieuwbouw voor een Organisatie voor Bijzondere Jeugdbijstand voor de verblijfsafdeling De Kleine Dennen (18 modules verblijf en 18 contextbegeleiding) in de Haagwinde 77 in Knokke</t>
  </si>
  <si>
    <t>20K010</t>
  </si>
  <si>
    <t>Beringen</t>
  </si>
  <si>
    <t>Molenberg vzw</t>
  </si>
  <si>
    <t>Centrum voor Kinderzorg en Gezinsondersteuning Molenberg</t>
  </si>
  <si>
    <t>uitbreiding voor het Centrum voor Kinderzorg en Gezinsondersteuning Molenberg voor de residentiële opvang van 15 plaatsen (12 residentieel en 3 ambulant), gelegen Geiteling 13 in Beringen</t>
  </si>
  <si>
    <t>aanvullende belofte
door indexering
28/03/2023</t>
  </si>
  <si>
    <t>22K008</t>
  </si>
  <si>
    <t>Rotselaar</t>
  </si>
  <si>
    <t>OCMW Rotselaar</t>
  </si>
  <si>
    <t>Hummeltjes</t>
  </si>
  <si>
    <t>uitbreiding van het Kinderdagverblijf Hummeltjes met 8 plaatsen (capaciteitsuitbreiding) in de Winkelveldbaan 34 in Rotselaar (Wezemaal)</t>
  </si>
  <si>
    <t>22K055</t>
  </si>
  <si>
    <t>Ukkel</t>
  </si>
  <si>
    <t>Scholengroep 8 Brussel</t>
  </si>
  <si>
    <t>Opvang Internaat Koninklijk Atheneum Ukkel 1</t>
  </si>
  <si>
    <t>aankoop met verbouwing van het Kinderdagverblijf Ekla met 51 plaatsen (capaciteitsuitbreiding) in de Pierre Van Humbeekstraat 5 in Sint-Jans-Molenbeek</t>
  </si>
  <si>
    <t>20K185</t>
  </si>
  <si>
    <t>Arion</t>
  </si>
  <si>
    <t>nieuwbouw voor Kinderopvang Arion met uitbreiding van 28 naar 45 plaatsen in de Lessenstraat 37-39 in Sint-Jans-Molenbeek</t>
  </si>
  <si>
    <t>Centra voor Opvang en Begeleiding - Annuntiaten Heverlee vzw</t>
  </si>
  <si>
    <t>Kinderdagverblijf 
't Wit Konijntje</t>
  </si>
  <si>
    <t>aanvullende belofte
door indexering 
13/12/2023</t>
  </si>
  <si>
    <t>KG743-B-IDB</t>
  </si>
  <si>
    <t>Kinderdagverblijf Lutgardisschool Elsene vzw</t>
  </si>
  <si>
    <t>Kinderdagverblijf Mandala</t>
  </si>
  <si>
    <t>nieuwbouw van een kinderdagverblijf voor 36 plaatsen in het kader van het wijkcontract “Gray Garages” in de Kerckxstraat 67 in Elsene</t>
  </si>
  <si>
    <t>aanvullende belofte
door indexering 
15/12/2023</t>
  </si>
  <si>
    <t>22K041</t>
  </si>
  <si>
    <t>Familiehulp Kinderopvang 
De Speelboom vzw</t>
  </si>
  <si>
    <t>De Speelboom Oostende-Centrum</t>
  </si>
  <si>
    <t>nieuwbouw van een kinderdagverblijf met 6 leefgroepen, voor telkens maximaal 18 kinderen, op het Mispelplein in Oostende</t>
  </si>
  <si>
    <t>CAW541-W-CE</t>
  </si>
  <si>
    <t xml:space="preserve">Centrum Algemzeen Welzijnswerk Zuid-West-Vlaanderen vzw </t>
  </si>
  <si>
    <t>Centrum Algemzeen Welzijnswerk Zuid-West-Vlaanderen</t>
  </si>
  <si>
    <t xml:space="preserve">nieuwbouw van 18 studio's voor opvang van thuisloze mannen, vrouwen, jongvolwassenen en ingrijpende duurzame verbouwing van een villa voor gespreks-, bureel-, vergader- en polyvalente ruimte in de Blekerstraat 31-33 in Kortrijk </t>
  </si>
  <si>
    <t>CAW542-A-CE</t>
  </si>
  <si>
    <t>Centrum Algemzeen Welzijnswerk De Kempen vzw</t>
  </si>
  <si>
    <t>Centrum Algemzeen Welzijnswerk De Kempen</t>
  </si>
  <si>
    <t>nieuwbouw van een centrum voor algemeen welzijnswerk met 46 opvangplaatsen (21,02 VTE) op de nieuwe welzijnscampus, Diestseweg 144 in Geel</t>
  </si>
  <si>
    <t>CAW544-B-CE</t>
  </si>
  <si>
    <t>Asse</t>
  </si>
  <si>
    <t>Centrum Algemzeen Welzijnswerk Halle-Vilvoorde vzw</t>
  </si>
  <si>
    <t>Centrum Algemzeen Welzijnswerk Halle-Vilvoorde Asse</t>
  </si>
  <si>
    <t>ingrijpende duurzame verbouwing met herinrichting en uitbreiding van het bestaande centrum voor algemeen welzijnswerk met kantoorruimten voor 21 VTE en onthaalfunctie in de Jean Baptiste Nowélei 33 in Vilvoorde</t>
  </si>
  <si>
    <t>aanvullende belofte
door indexering 
25-02-2022</t>
  </si>
  <si>
    <t>20K040</t>
  </si>
  <si>
    <t>21K036</t>
  </si>
  <si>
    <t>OZ130-W-IDB</t>
  </si>
  <si>
    <t>Christelijke Integrale Gezondheids- en Bejaardenzorg</t>
  </si>
  <si>
    <t>Huize ter Walle</t>
  </si>
  <si>
    <t>nieuwbouw van een 2e dagverzorgingscentrum in de Kortrijkstraat 104 in Menen</t>
  </si>
  <si>
    <t>20K017</t>
  </si>
  <si>
    <t>Ardooie</t>
  </si>
  <si>
    <t>BEN Woonzorgnetwerk vzw</t>
  </si>
  <si>
    <t>BEN Centrum voor dagverzorging</t>
  </si>
  <si>
    <t>nieuwbouw van het Lokaal Dienstencentrum De Loods en het Dagverzorgingscentrum De Kim in de Kortrijksestraat 58 in Ardooie</t>
  </si>
  <si>
    <t>20K031</t>
  </si>
  <si>
    <t>Tielt</t>
  </si>
  <si>
    <t>Zorgbedrijf Tielt</t>
  </si>
  <si>
    <t>Dagverzorgingscentrum Huyse Kenhoft</t>
  </si>
  <si>
    <t>nieuwbouw (vervanging) van het Dagverzorgingscentrum Huyse Kenhoft in de Deken Darraslaan 17-19 in Tielt</t>
  </si>
  <si>
    <t>20K039</t>
  </si>
  <si>
    <t>Waregem</t>
  </si>
  <si>
    <t>Lokaal Dienstencentrum en Centrum voor Dagopvang De Karmel</t>
  </si>
  <si>
    <t>verbouwing van het Lokaal Dienstencentrum De Karmel en het Centrum voor Dagopvang De Karmel in de Karmeldreef 74 in Waregem</t>
  </si>
  <si>
    <t>20K047</t>
  </si>
  <si>
    <t>De Kolleblomme</t>
  </si>
  <si>
    <t>nieuwbouw (vervanging) van het Dagverzorgingscentrum Kolleblomme in de Mellestraat 15 te Kortrijk (Heule) en nieuwbouw (vervanging) van het Lokaal Dienstencentrum De Condé in de Condédreef 16 in Kortrijk</t>
  </si>
  <si>
    <t>20K091</t>
  </si>
  <si>
    <t>Lokaal Dienstencentrum Oedelem</t>
  </si>
  <si>
    <t>nieuwbouw van het Lokaal Dienstencentrum "LDC Mirte 2" in de Bruggestraat 7-9 in Beernem (Oedelem)</t>
  </si>
  <si>
    <t>OZ114-L-TD</t>
  </si>
  <si>
    <t>Leopoldsburg</t>
  </si>
  <si>
    <t>Vitas</t>
  </si>
  <si>
    <t>Dagverzorgingscentrum De Kiosk</t>
  </si>
  <si>
    <t>nieuwbouw (vervanging) van het Dagverzorgingscentrum De Kiosk in de De Wittelaan in Leopoldsburg</t>
  </si>
  <si>
    <t>aanvullende belofte
door indexering
10/03/2023</t>
  </si>
  <si>
    <t>OZ123-O-TD</t>
  </si>
  <si>
    <t>Kruisem</t>
  </si>
  <si>
    <t>Vijvens vzw</t>
  </si>
  <si>
    <t>Dagverzorgingscentrum De Marolle</t>
  </si>
  <si>
    <t>nieuwbouw (vervanging) van het Dagverzorgingscentrum De Marolle op de nieuwe site Waegebrughe in de Passionistenstraat 15 in Kruisem</t>
  </si>
  <si>
    <t>19K014</t>
  </si>
  <si>
    <t>Holsbeek</t>
  </si>
  <si>
    <t>Zorggroep Zusters van Berlaar vzw</t>
  </si>
  <si>
    <t>Dagverzorgingscentrum Het Convent</t>
  </si>
  <si>
    <t>nieuwbouw van het Dagverzorgingscentrum Het Convent en het Lokaal Dienstencentrum De Sprankel in de Kortrijksebaan 4 in Holsbeek</t>
  </si>
  <si>
    <t>19K017</t>
  </si>
  <si>
    <t>Dentergem</t>
  </si>
  <si>
    <t>Centrum voor Dagopvang Mariaburcht</t>
  </si>
  <si>
    <t>nieuwbouw (vervanging) van het Dagverzorgingscentrum Mariaburcht in de Statiestraat 53 in Dentergem</t>
  </si>
  <si>
    <t>20K050</t>
  </si>
  <si>
    <t>Heist-op-den-Berg</t>
  </si>
  <si>
    <t>Dagverzorgingscentrum Buurtzorg Wiekevorst</t>
  </si>
  <si>
    <t>nieuwbouw (vervanging) van het Lokaal Dienstencentrum Het Pluspunt en het Dagverzorgingscentrum Sint-Jozef in de Sint-Jozefstraat 15 in Heist-op-den-Berg (Wiekevorst)</t>
  </si>
  <si>
    <t>20K075</t>
  </si>
  <si>
    <t>Dagverzorgingscentrum Balderhuys</t>
  </si>
  <si>
    <t>nieuwbouw van het Lokaal Dienstencentrum Kloosterhof en het Dagverzorgingscentrum Kloosterhof in de Pastorijstraat in Berlaar</t>
  </si>
  <si>
    <t>BZ686-O-MV</t>
  </si>
  <si>
    <t>Nazareth</t>
  </si>
  <si>
    <t>Zorg-Saam-Zusters Kindsheid Jesu vzw</t>
  </si>
  <si>
    <t>Dagverzorgingscentrum De Parel</t>
  </si>
  <si>
    <t>nieuwbouw van een dagverzorgingscentrum dat deel uitmaakt van een woonzorgcentrum in de Lichterveldestraat 1 in Nazareth (Eke)</t>
  </si>
  <si>
    <t>21K072</t>
  </si>
  <si>
    <t>Beersel</t>
  </si>
  <si>
    <t>OCMW Beersel</t>
  </si>
  <si>
    <t>Lokaal Dienstencentrum Beersel</t>
  </si>
  <si>
    <t>nieuwbouw van een lokaal dienstencentrum in de Grote Baan 204 in Beersel</t>
  </si>
  <si>
    <t>BZ647-B-TD</t>
  </si>
  <si>
    <t>Diest</t>
  </si>
  <si>
    <t>Sint-Annendael Grauwzusters vzw</t>
  </si>
  <si>
    <t>Woonzorgcentrum Huize Sint-Augustinus</t>
  </si>
  <si>
    <t xml:space="preserve">nieuwbouw van een dagverzorgingscentrum in de Fabiolalaan in Diest </t>
  </si>
  <si>
    <t>BZ700-L-MV
Marlies</t>
  </si>
  <si>
    <t>Sint-Truiden</t>
  </si>
  <si>
    <t>Lokaal Dienstencentrum Sint-Anna vzw</t>
  </si>
  <si>
    <t>Lokaal Dienstencentrum 
Sint-Anna</t>
  </si>
  <si>
    <t>nieuwbouw van het Lokaal Dienstencentrum Sint-Anna in de Abdijstraat te Sint-Truiden</t>
  </si>
  <si>
    <t>22K026
OZ-Hannelore</t>
  </si>
  <si>
    <t>Mintus - OCMW Brugge</t>
  </si>
  <si>
    <t>Lokaal Dienstencentrum 
't Reitje</t>
  </si>
  <si>
    <t>nieuwbouw van het Lokaal Dienstencentrum 't Reitje in de Scharphoutstraat 42 in Brugge (Lissewege)</t>
  </si>
  <si>
    <t>20K176</t>
  </si>
  <si>
    <t>PAG138-B-MV</t>
  </si>
  <si>
    <t>Walden vzw</t>
  </si>
  <si>
    <t>Beschut Wonen Walden</t>
  </si>
  <si>
    <t>verbouwing van een herenhuis tot aanloopadres voor Beschut Wonen in de Vital Decosterstraat 88 in Leuven</t>
  </si>
  <si>
    <t>PAG146-W-MV</t>
  </si>
  <si>
    <t>Blankenberge</t>
  </si>
  <si>
    <t>Centrum Geestelijke Gezondheidszorg Prisma vzw</t>
  </si>
  <si>
    <t>Centrum Geestelijke Gezondheidszorg Prisma</t>
  </si>
  <si>
    <t>nieuwbouw van een centrum voor geestelijke gezondheidszorg in de Reigerlostraat 59-61 in Beernem</t>
  </si>
  <si>
    <t>PAG149-B-MV</t>
  </si>
  <si>
    <t>Wijkgezondheidscentrum De Central vzw</t>
  </si>
  <si>
    <t>Wijkgezondheidscentrum De Central</t>
  </si>
  <si>
    <t>uitbreiding en verbouwing van het wijkgezondheidscentrum De Central in de Diestsesteenweg 184 in Kessel-Lo (Leuven)</t>
  </si>
  <si>
    <t>PAG150-O-MV</t>
  </si>
  <si>
    <t>Wijkgezondheidscentrum Watersportbaan vzw</t>
  </si>
  <si>
    <t>Wijkgezondheidscentrum Watersportbaan</t>
  </si>
  <si>
    <t>nieuwbouw voor het Wijkgezondheidscentrum Watersportbaan voor maximaal 4000 ingeschreven patiënten in de Nekkersberglaan 2 in Gent</t>
  </si>
  <si>
    <t>PAG151-O-MV</t>
  </si>
  <si>
    <t>Dendermonde</t>
  </si>
  <si>
    <t>Centrum voor Geestelijke Gezondheidszorg Waas en Dender vzw</t>
  </si>
  <si>
    <t>Centrum voor Geestelijke Gezondheidszorg Waas en Dender</t>
  </si>
  <si>
    <t>aankoop met verbouwing van een centrum voor geestelijke gezondheidszorg in de Gentsesteenweg 84 in Dendermonde</t>
  </si>
  <si>
    <t>PAG152-L-MV</t>
  </si>
  <si>
    <t>Alken</t>
  </si>
  <si>
    <t>Buurtgezondheidscentrum De Restèl vzw</t>
  </si>
  <si>
    <t>Buurtgezondheidscentrum De Restèl</t>
  </si>
  <si>
    <t>nieuwbouw voor wijkgezondheidscentrum De Restèl in de Eduard Dompasstraat in Alken</t>
  </si>
  <si>
    <t>PAG153-A-MV</t>
  </si>
  <si>
    <t>Wijkgezondheidscentrum Zuidrand vzw</t>
  </si>
  <si>
    <t>Wijkgezondheidscentrum Zuidrand</t>
  </si>
  <si>
    <t>nieuwbouw voor het Wijkgezondheidscentrum Zuidrand in de Berendrechtstraat 33-37 in Antwerpen</t>
  </si>
  <si>
    <t>21K063</t>
  </si>
  <si>
    <t>Wijkgezondheidscentrum De Brug vzw</t>
  </si>
  <si>
    <t>Wijkgezondheidscentrum De Brug</t>
  </si>
  <si>
    <t>uitbreiding en een beperkte verbouwing voor het Wijkgezondheidscentrum De Brug in de Onafhankelijkheidsstraat 142-144 in Sint-Jans-Molenbeek</t>
  </si>
  <si>
    <t>Wijkgezondheidscentrum Medisina</t>
  </si>
  <si>
    <t>aanvullende belofte
door indexering
15-02-2022</t>
  </si>
  <si>
    <t>PH742-W-MCI</t>
  </si>
  <si>
    <t>nieuwbouw voor jongeren met 36 kamers, 4 studio's en ruimte voor bijkomende dagopvang voor 24 jongeren in de Krombeekseweg 82 te Poperinge</t>
  </si>
  <si>
    <t>aanvullende belofte 
door indexering
22/08/2023</t>
  </si>
  <si>
    <t>22K003</t>
  </si>
  <si>
    <t>22BU077</t>
  </si>
  <si>
    <t>PH6223-B-MCI</t>
  </si>
  <si>
    <t>Merchtem</t>
  </si>
  <si>
    <t>Levedale vzw</t>
  </si>
  <si>
    <t>Levedale</t>
  </si>
  <si>
    <t>nieuwbouw tehuis niet-werkenden (14 plaatsen uitbreiding: 2 nursing en 12 tehuis niet-werkenden) in de Reedijk 9 in Merchtem</t>
  </si>
  <si>
    <t>PH722-W-MCI</t>
  </si>
  <si>
    <t>Observatie- en Therapeutisch Centrum De Berkjes</t>
  </si>
  <si>
    <t>nieuwbouw voor het West-Vlaams Observatie- en Therapeutisch Centrum De Berkjes met 44 bedden in Brugge</t>
  </si>
  <si>
    <t>PH758-B-IDB</t>
  </si>
  <si>
    <t>t Prieeltje vzw</t>
  </si>
  <si>
    <t>t Prieeltje</t>
  </si>
  <si>
    <t>nieuwbouw van een multifunctioneel centrum (semi-internaat) voor 14 kinderen in de Hollestraat 2 in Tienen</t>
  </si>
  <si>
    <t>PH779-SAM-A-IDB</t>
  </si>
  <si>
    <t>Mekanders vzw</t>
  </si>
  <si>
    <t>Mekanders</t>
  </si>
  <si>
    <t>nieuwbouw van een semi-internaat voor 8 (vervanging van 8) matig of zwaar mentaal gehandicapte kinderen, eventueel met bijkomende motorische stoornissen in de Kloosterstraat 5 in Merksplas</t>
  </si>
  <si>
    <t>PH775-W-MCI</t>
  </si>
  <si>
    <t>Centrum voor Ambulante Revalidatie Stappie vzw</t>
  </si>
  <si>
    <t>Centrum voor Ambulante Revalidatie Stappie</t>
  </si>
  <si>
    <t>ingrijpende duurzame verbouwing en uitbreiding voor revalidatiecentrum Stappie in de Koninginnelaan 53-55-57 in Oostende</t>
  </si>
  <si>
    <t>PH759-W-IDB</t>
  </si>
  <si>
    <t>Hooglede</t>
  </si>
  <si>
    <t>Dominiek Savio vzw</t>
  </si>
  <si>
    <t>Dominiek Savio</t>
  </si>
  <si>
    <t>nieuwbouw en verbouwing van een Multifunctioneel Centrum (internaat voor 84 plaatsen) in de Koolskampstraat 24 in Hooglede (Gits)</t>
  </si>
  <si>
    <t>PH766-B-MCI</t>
  </si>
  <si>
    <t>Pepingen</t>
  </si>
  <si>
    <t>Huize Terloo</t>
  </si>
  <si>
    <t>nieuwbouw van een internaat voor 61 bedden in de Kareelstraat 2 in Pepingen</t>
  </si>
  <si>
    <t>PH767-W-MCI</t>
  </si>
  <si>
    <t>OC Sint Idesbald</t>
  </si>
  <si>
    <t>nieuwbouw voor Itinera, forensische VAPH-unit voor 30 geïnterneerden met een mentale handicap in de Reigerlostraat 10 in Beernem</t>
  </si>
  <si>
    <t>OC Styrka</t>
  </si>
  <si>
    <t xml:space="preserve">nieuwbouw van het Multifunctioneel Centrum Sint-Jozef voor 72 plaatsen (minderjarigen-internaat) in de Ebergiste De Deynestraat 1 in Gent  </t>
  </si>
  <si>
    <t>aanvullende belofte
door indexering
4/04/2023</t>
  </si>
  <si>
    <t>PH781-L-MCI</t>
  </si>
  <si>
    <t>Dilsen-Stokkem</t>
  </si>
  <si>
    <t>Zorggroep Arum vzw</t>
  </si>
  <si>
    <t>Zorggroep Arum</t>
  </si>
  <si>
    <t xml:space="preserve">nieuwbouw van een multifunctioneel centrum met 24 woongelegenheden (waarvan 20 i.f.v. de MFC-erkenning) met bijhorende lokalen voor dagbesteding in de Dorpstraat 36-40 in Dilsen-Stokkem </t>
  </si>
  <si>
    <t>19K012</t>
  </si>
  <si>
    <t>Pedagogisch Centrum Wagenschot vzw</t>
  </si>
  <si>
    <t>Pedagogisch Centrum Wagenschot</t>
  </si>
  <si>
    <t>nieuwbouw van een multifunctioneel centrum met 6 plaatsen GES en 6 plaatsen GES+ (met beveiligend verblijf) in De Lichterveldestraat 6c in Nazareth (Eke)</t>
  </si>
  <si>
    <t>20K053</t>
  </si>
  <si>
    <t>Deinze</t>
  </si>
  <si>
    <t>Multifunctioneel Centrum Ten Dries vzw</t>
  </si>
  <si>
    <t>Multifunctioneel Centrum Ten Dries</t>
  </si>
  <si>
    <t>nieuwbouw (vervanging) van een multifunctioneel centrum voor 32 kinderen en jongeren met woonondersteuning (internaat met 4 leefgroepen van 8) met een leefruimte voor 16 kinderen en jongeren met dagondersteuning (semi-internaat) in de Dennendreef 62 in Deinze</t>
  </si>
  <si>
    <t>20K045</t>
  </si>
  <si>
    <t>Heder vzw</t>
  </si>
  <si>
    <t>Heder</t>
  </si>
  <si>
    <t>nieuwbouw voor het Multifunctioneel Centrum Rozemaai voor 48 kinderen internaat, 25 kinderen semi-internaat en 8 kinderen kortverblijf in de Leo Baekelandstraat 10, Herman Vosstraat te Antwerpen (Ekeren)</t>
  </si>
  <si>
    <t>aanvullende belofte 
door indexering
2/06/2023</t>
  </si>
  <si>
    <t>PH741-B-MCI</t>
  </si>
  <si>
    <t>Huldenberg</t>
  </si>
  <si>
    <t>Centrum Ganspoel vzw</t>
  </si>
  <si>
    <t>Centrum Ganspoel</t>
  </si>
  <si>
    <t>nieuwbouw voor 10 plaatsen internaat (minderjarigen) voor een Multifunctioneel Centrum (capaciteitsvervanging) te Huldenberg</t>
  </si>
  <si>
    <t>aanvullende belofte
door indexering 
18/12/2023</t>
  </si>
  <si>
    <t>PH800-SAM-O-MCI</t>
  </si>
  <si>
    <t>Revalidatiecentrum Het Veer</t>
  </si>
  <si>
    <t>uitbreiding van een CAR in de Kazernestraat 37 en verbouwing van het CAR in de Kazernestraat 35A te Sint-Niklaas</t>
  </si>
  <si>
    <t>PH801-SAM-O-MCI</t>
  </si>
  <si>
    <t>Therapeutisch Kinderdagverblijf Het Veer vzw</t>
  </si>
  <si>
    <t>Multifunctioneel Centrum Het Veer</t>
  </si>
  <si>
    <t>nieuwbouw en verbouwing  van een multifunctioneel centrum in de Kazernestraat 37 te Sint-Niklaas</t>
  </si>
  <si>
    <t>aanvullende belofte
door indexering
29/03/2022</t>
  </si>
  <si>
    <t>aanvullende belofte
door indexering
3/05/2022</t>
  </si>
  <si>
    <t>project 2: uitbreiding van het Psychiatrisch Verzorgingstehuis Wissel voor 20 bedden in de Bethaniënlei 4 in Zoersel en nieuwbouw van het Psychiatrisch Verzorgingstehuis Wende voor 40 bedden in de Achterstraat in Zoersel</t>
  </si>
  <si>
    <t>991-ZH278-L-CE</t>
  </si>
  <si>
    <t>Asster vzw</t>
  </si>
  <si>
    <t>Psychiatrisch Ziekenhuis Asster</t>
  </si>
  <si>
    <t>uitbreiding van het Psychiatrisch Verzorgingstehuis De Luwte met 15 bedden en ondersteunende lokalen in de Halmaalweg 2 in Sint-Truiden</t>
  </si>
  <si>
    <t>026-ZH288-A-CE</t>
  </si>
  <si>
    <t>nieuwbouw van een k-dienst voor 20 plaatsen, Liersesteenweg 435 in Mechelen (vervanging Duffel)</t>
  </si>
  <si>
    <t>057-ZH285-W-CE</t>
  </si>
  <si>
    <t>Jan Yperman Ziekenhuis vzw</t>
  </si>
  <si>
    <t>Algemeen Ziekenhuis Jan Yperman</t>
  </si>
  <si>
    <t>uitbreiding van het ziekenhuis met een afdeling kinder- en jeugdpsychiatrie met 12 k-plaatsen - 7,8 VTE (na reconversie van 10 E-bedden en 9 D-bedden) in de Briekestraat 12 in Ieper</t>
  </si>
  <si>
    <t>528-ZH273-bis-W-CE</t>
  </si>
  <si>
    <t>Groep Zorg Heilige Familie vzw</t>
  </si>
  <si>
    <t xml:space="preserve">Psychiatrisch Ziekenhuis Heilige Familie </t>
  </si>
  <si>
    <t>nieuwbouw (vervanging) voor 12 k(d) reconversie plaatsen van het Psychiatrisch Ziekenhuis Heilige Familie in de Langemeersstraat in Kortrijk</t>
  </si>
  <si>
    <t>20K011</t>
  </si>
  <si>
    <t>Algemeen Ziekenhuis Alma vzw</t>
  </si>
  <si>
    <t>Algemeen Ziekenhuis Alma</t>
  </si>
  <si>
    <t xml:space="preserve">nieuwbouw voor de afdeling dagbehandeling kinder- en jeugdpsychiatrie met 12 k-bedden (ter vervanging van 12 C-bedden, 6 D-bedden en 3 E-bedden) op de Ringlaan 15 in Eeklo </t>
  </si>
  <si>
    <r>
      <rPr>
        <b/>
        <sz val="11"/>
        <rFont val="Calibri"/>
        <family val="2"/>
        <scheme val="minor"/>
      </rPr>
      <t>Klimaatsubsidies:</t>
    </r>
    <r>
      <rPr>
        <sz val="11"/>
        <rFont val="Calibri"/>
        <family val="2"/>
        <scheme val="minor"/>
      </rPr>
      <t xml:space="preserve"> erkende en vergunde voorzieningen binnen de sectoren van Welzijn, Volksgezondheid en Gezin kunnen VIPA subsidies aanvragen voor het uitvoeren van energiebesparende maatregelen, op voorwaarde dat ze eerst via het Vlaams Energiebedrijf een energiescan hebben laten uitvoeren. Het overzicht bevat de toegezegde ‘klimaatsubsidies’ (en eventuele bijkomende subsidies ten gevolge van kostprijsverhogingen achteraf). De aanrekening op de VIPA-kredieten gebeurt op het moment van de toezegging.</t>
    </r>
  </si>
  <si>
    <r>
      <rPr>
        <b/>
        <sz val="11"/>
        <rFont val="Calibri"/>
        <family val="2"/>
        <scheme val="minor"/>
      </rPr>
      <t>Klassieke betoelaging:</t>
    </r>
    <r>
      <rPr>
        <sz val="11"/>
        <rFont val="Calibri"/>
        <family val="2"/>
        <scheme val="minor"/>
      </rPr>
      <t xml:space="preserve"> Een voorziening kan een vraag indienen tot het bekomen van investeringsbetoelaging (= subsidiebelofte) voor een beoogde investering. Het bedrag van de investeringsbetoelaging van de projecten in onderstaande lijst wordt aangerekend op de VIPA-kredieten van 2022. Dit neemt niet weg dat de datum waarop de minister de subsidiebelofte van een investering effectief goedkeurt, in een later jaar gebeurt (zie kolom 'Goedkeuring'). De subsidiebetalingen gebeuren in 5 schijven op basis van voorgelegde facturen. De subsidiebelofte wordt geïndexeerd op het moment van het aanvangsbevel van de werken. Om een volledig beeld te krijgen van in een bepaald jaar door de minister goedgekeurde (getekende) subsidiebeloftes, neemt u best contact op met het VIPA. </t>
    </r>
  </si>
  <si>
    <t>VKF-112-2</t>
  </si>
  <si>
    <t>Katholiek Orthopedagogisch Centrum Kortrijk - De Hoge Kouter</t>
  </si>
  <si>
    <t>Blok A+B+F</t>
  </si>
  <si>
    <t>Regeltechn. verwarming</t>
  </si>
  <si>
    <t>Subsidie-eenheid VAPH</t>
  </si>
  <si>
    <t>VKF-86-2</t>
  </si>
  <si>
    <t>Regeltechn. ventilatie</t>
  </si>
  <si>
    <t>Algemeen ziekenhuis</t>
  </si>
  <si>
    <t>VKF-542-1</t>
  </si>
  <si>
    <t>O.C.M.W. van Moorslede</t>
  </si>
  <si>
    <t>Residentie Leonie</t>
  </si>
  <si>
    <t>VKF-409-1</t>
  </si>
  <si>
    <t>Molendreef 51</t>
  </si>
  <si>
    <t>VKF-643-1</t>
  </si>
  <si>
    <t>VKE-437-1</t>
  </si>
  <si>
    <t>Organisatie Broeders van Liefde</t>
  </si>
  <si>
    <t>PC St-Amandus - gebouw St-Jozef</t>
  </si>
  <si>
    <t>VKE-488-3</t>
  </si>
  <si>
    <t>Broeder Ebergiste - Zevenhuizen</t>
  </si>
  <si>
    <t>VKF-218-5</t>
  </si>
  <si>
    <t>Multifunctioneel Centrum De Hagewinde</t>
  </si>
  <si>
    <t>Paviljoen Merlijn/Parsifal/Mars</t>
  </si>
  <si>
    <t>VKF-220-5</t>
  </si>
  <si>
    <t>Paviljoen Zonneweelde/Robbedoes/tSchip</t>
  </si>
  <si>
    <t>VKF-219-7</t>
  </si>
  <si>
    <t>Paviljoen Tijl/Nele</t>
  </si>
  <si>
    <t>VKF-217-7</t>
  </si>
  <si>
    <t>Paviljoen Arlechino/Tarmac</t>
  </si>
  <si>
    <t>VKF-223-4</t>
  </si>
  <si>
    <t>Zorggroep Pinocchio</t>
  </si>
  <si>
    <t>VKF-291-1</t>
  </si>
  <si>
    <t>Onze Lieve Vrouw Van Lourdes Ziekenhuis Waregem</t>
  </si>
  <si>
    <t>O.L.V. van Lourdes Ziekenhuis Waregem vzw</t>
  </si>
  <si>
    <t>VKF-48-5</t>
  </si>
  <si>
    <t>Medisch Pedagogisch Instituut De Kindervriend Vereniging Zonder Winstoogmerk</t>
  </si>
  <si>
    <t>'t Hoveke</t>
  </si>
  <si>
    <t>Relighting/relamping</t>
  </si>
  <si>
    <t>VKF-470-1</t>
  </si>
  <si>
    <t>De Spiegel</t>
  </si>
  <si>
    <t>Hoofdzetel Kessel-Lo</t>
  </si>
  <si>
    <t>Revalidatieovereenkomsten</t>
  </si>
  <si>
    <t>VKF-445-4</t>
  </si>
  <si>
    <t>Seniorencentrum Onze Lieve Vrouw Vzw</t>
  </si>
  <si>
    <t>Seniorencentrum OLV vzw</t>
  </si>
  <si>
    <t>VKF-333-1</t>
  </si>
  <si>
    <t>Alvinnenberg</t>
  </si>
  <si>
    <t>Wit huis</t>
  </si>
  <si>
    <t>VKF-332-1</t>
  </si>
  <si>
    <t>Oranje huis</t>
  </si>
  <si>
    <t>VKF-532-1</t>
  </si>
  <si>
    <t>VKF-265-5</t>
  </si>
  <si>
    <t>Cirkant</t>
  </si>
  <si>
    <t>Patriottenstraat</t>
  </si>
  <si>
    <t>Organisatie voor Bijzondere Jeugdzorg</t>
  </si>
  <si>
    <t>VKF-679-2</t>
  </si>
  <si>
    <t>Rusthuis Strijland</t>
  </si>
  <si>
    <t>WZC Strijland</t>
  </si>
  <si>
    <t>VKF-342-1</t>
  </si>
  <si>
    <t>De Vierklaver</t>
  </si>
  <si>
    <t>Landegem blok B</t>
  </si>
  <si>
    <t>VKF-342-2</t>
  </si>
  <si>
    <t>VKF-225-1</t>
  </si>
  <si>
    <t>O.C.M.W. van Buggenhout</t>
  </si>
  <si>
    <t>Herfstdroom</t>
  </si>
  <si>
    <t>VKF-225-2</t>
  </si>
  <si>
    <t>VKF-225-3</t>
  </si>
  <si>
    <t>VKF-218-4</t>
  </si>
  <si>
    <t>VKF-220-4</t>
  </si>
  <si>
    <t>VKF-361-1</t>
  </si>
  <si>
    <t>Kamertraining Luikstraat</t>
  </si>
  <si>
    <t>VKF-789-4</t>
  </si>
  <si>
    <t>Kinderdagverblijf Rainbows</t>
  </si>
  <si>
    <t>Kinderdagverblijf Rainbows vzw</t>
  </si>
  <si>
    <t>VKF-789-9</t>
  </si>
  <si>
    <t>VKF-789-1</t>
  </si>
  <si>
    <t>VKF-789-2</t>
  </si>
  <si>
    <t>VKF-789-5</t>
  </si>
  <si>
    <t>VKF-789-3</t>
  </si>
  <si>
    <t>VKF-789-10</t>
  </si>
  <si>
    <t>Sensibilisering</t>
  </si>
  <si>
    <t>VKF-789-7</t>
  </si>
  <si>
    <t>VKF-654-2</t>
  </si>
  <si>
    <t>Psychiatrisch verzorgingstehuis</t>
  </si>
  <si>
    <t>VKF-445-3</t>
  </si>
  <si>
    <t>VKF-445-5</t>
  </si>
  <si>
    <t>VKF-445-6</t>
  </si>
  <si>
    <t>VKF-681-1</t>
  </si>
  <si>
    <t>VKF-681-2</t>
  </si>
  <si>
    <t>VKF-636-2</t>
  </si>
  <si>
    <t>Katrinahof</t>
  </si>
  <si>
    <t>Peperkoren</t>
  </si>
  <si>
    <t>VKF-636-1</t>
  </si>
  <si>
    <t>VKF-746-3</t>
  </si>
  <si>
    <t>Centrum Voor Kinderzorg En Gezinsondersteuning Kapoentje</t>
  </si>
  <si>
    <t>Langestraat</t>
  </si>
  <si>
    <t>VKF-745-4</t>
  </si>
  <si>
    <t>Brabantstraat</t>
  </si>
  <si>
    <t>VKF-577-1</t>
  </si>
  <si>
    <t>Martens - Sotteau</t>
  </si>
  <si>
    <t>Martens-sotteau</t>
  </si>
  <si>
    <t>VKE-539-3</t>
  </si>
  <si>
    <t>O.C.M.W. van Meulebeke</t>
  </si>
  <si>
    <t>LDC Ter Deeve</t>
  </si>
  <si>
    <t>VKF-463-3</t>
  </si>
  <si>
    <t>VKE-463-2</t>
  </si>
  <si>
    <t>VKF-463-5</t>
  </si>
  <si>
    <t>VKE-463-6</t>
  </si>
  <si>
    <t>VKF-463-7</t>
  </si>
  <si>
    <t>VKF-637-2</t>
  </si>
  <si>
    <t>Centrum Voor Jongens En Meisjes Met Individuele Begeleiding</t>
  </si>
  <si>
    <t>Hoveberg</t>
  </si>
  <si>
    <t>VKF-576-1</t>
  </si>
  <si>
    <t>Onthaalcentrum Ter Heide</t>
  </si>
  <si>
    <t>Onthaal-, observatie- en oriëntatiecentrum</t>
  </si>
  <si>
    <t>VKF-576-2</t>
  </si>
  <si>
    <t>Kosprijsverhoging &gt; 15%</t>
  </si>
  <si>
    <t>Kostprijsverhoging &gt; 15%</t>
  </si>
  <si>
    <t>Op budget 2022 aangerekende projecten klassieke financiering</t>
  </si>
  <si>
    <t>19/09/2022 deel op 2021, deel op 2022</t>
  </si>
  <si>
    <t>Kinderdagverblijf 't Wit Konijntje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</si>
</sst>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dd\-mm\-yy;@"/>
    <numFmt numFmtId="166" formatCode="&quot;€&quot;\ #,##0.00"/>
  </numFmts>
  <fonts count="43" x14ac:knownFonts="1">
    <font>
      <sz val="11"/>
      <color theme="1"/>
      <name val="Calibri"/>
      <family val="2"/>
      <scheme val="minor"/>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Calibri"/>
      <family val="2"/>
      <scheme val="minor"/>
    </font>
    <font>
      <sz val="12"/>
      <color theme="1"/>
      <name val="Calibri"/>
      <family val="2"/>
      <scheme val="minor"/>
    </font>
    <font>
      <b/>
      <sz val="12"/>
      <color theme="1"/>
      <name val="Calibri"/>
      <family val="2"/>
      <scheme val="minor"/>
    </font>
    <font>
      <b/>
      <sz val="18"/>
      <color rgb="FF83A729"/>
      <name val="Calibri"/>
      <family val="2"/>
      <scheme val="minor"/>
    </font>
    <font>
      <sz val="10"/>
      <name val="Calibri"/>
      <family val="2"/>
      <scheme val="minor"/>
    </font>
    <font>
      <sz val="10"/>
      <color theme="1"/>
      <name val="Calibri"/>
      <family val="2"/>
      <scheme val="minor"/>
    </font>
    <font>
      <b/>
      <sz val="10"/>
      <color theme="0" tint="-4.9989318521683403E-2"/>
      <name val="Calibri"/>
      <family val="2"/>
      <scheme val="minor"/>
    </font>
    <font>
      <sz val="8"/>
      <color theme="1"/>
      <name val="Calibri"/>
      <family val="2"/>
      <scheme val="minor"/>
    </font>
    <font>
      <sz val="11"/>
      <name val="Calibri"/>
      <family val="2"/>
      <scheme val="minor"/>
    </font>
    <font>
      <sz val="10"/>
      <color theme="1"/>
      <name val="Calibri"/>
      <family val="2"/>
    </font>
    <font>
      <sz val="10"/>
      <name val="Calibri"/>
      <family val="2"/>
    </font>
    <font>
      <b/>
      <sz val="10"/>
      <color theme="0"/>
      <name val="Calibri"/>
      <family val="2"/>
      <scheme val="minor"/>
    </font>
    <font>
      <b/>
      <sz val="11"/>
      <name val="Calibri"/>
      <family val="2"/>
      <scheme val="minor"/>
    </font>
    <font>
      <sz val="10"/>
      <color theme="1"/>
      <name val="Calibri"/>
      <family val="2"/>
    </font>
    <font>
      <b/>
      <sz val="10"/>
      <color theme="1"/>
      <name val="Calibri"/>
      <family val="2"/>
      <scheme val="minor"/>
    </font>
    <font>
      <sz val="11"/>
      <color theme="1"/>
      <name val="Calibri"/>
      <family val="2"/>
    </font>
    <font>
      <b/>
      <i/>
      <sz val="10"/>
      <color theme="1"/>
      <name val="Calibri"/>
      <family val="2"/>
      <scheme val="minor"/>
    </font>
    <font>
      <b/>
      <sz val="12"/>
      <color theme="1"/>
      <name val="Calibri"/>
      <family val="2"/>
    </font>
    <font>
      <b/>
      <sz val="11"/>
      <color theme="1"/>
      <name val="Calibri"/>
      <family val="2"/>
    </font>
    <font>
      <b/>
      <sz val="11"/>
      <color theme="0" tint="-4.9989318521683403E-2"/>
      <name val="Calibri"/>
      <family val="2"/>
      <scheme val="minor"/>
    </font>
    <font>
      <b/>
      <sz val="11"/>
      <color rgb="FFFFFF99"/>
      <name val="Calibri"/>
      <family val="2"/>
      <scheme val="minor"/>
    </font>
    <font>
      <sz val="11"/>
      <color rgb="FF000000"/>
      <name val="Calibri"/>
      <family val="2"/>
      <scheme val="minor"/>
    </font>
    <font>
      <sz val="11"/>
      <color rgb="FF000000"/>
      <name val="Calibri"/>
      <family val="2"/>
    </font>
    <font>
      <sz val="11"/>
      <name val="Calibri"/>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rgb="FF83A729"/>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D9D9D9"/>
        <bgColor rgb="FF000000"/>
      </patternFill>
    </fill>
    <fill>
      <patternFill patternType="solid">
        <fgColor theme="0" tint="-0.14999847407452621"/>
        <bgColor rgb="FF000000"/>
      </patternFill>
    </fill>
    <fill>
      <patternFill patternType="solid">
        <fgColor theme="8" tint="0.59999389629810485"/>
        <bgColor indexed="64"/>
      </patternFill>
    </fill>
    <fill>
      <patternFill patternType="solid">
        <fgColor rgb="FFFFFF99"/>
        <bgColor indexed="64"/>
      </patternFill>
    </fill>
    <fill>
      <patternFill patternType="solid">
        <fgColor theme="6"/>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diagonal/>
    </border>
  </borders>
  <cellStyleXfs count="43">
    <xf numFmtId="0" fontId="0" fillId="0" borderId="0"/>
    <xf numFmtId="0" fontId="1" fillId="0" borderId="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2"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cellStyleXfs>
  <cellXfs count="260">
    <xf numFmtId="0" fontId="0" fillId="0" borderId="0" xfId="0"/>
    <xf numFmtId="0" fontId="24" fillId="0" borderId="1" xfId="0" applyFont="1" applyBorder="1" applyAlignment="1">
      <alignment horizontal="left" vertical="center" wrapText="1"/>
    </xf>
    <xf numFmtId="0" fontId="24" fillId="0" borderId="0" xfId="0" applyFont="1" applyAlignment="1">
      <alignment horizontal="left" vertical="center"/>
    </xf>
    <xf numFmtId="0" fontId="24" fillId="37" borderId="1" xfId="0" applyFont="1" applyFill="1" applyBorder="1" applyAlignment="1">
      <alignment horizontal="left" vertical="center" wrapText="1"/>
    </xf>
    <xf numFmtId="0" fontId="2" fillId="0" borderId="0" xfId="0" applyFont="1" applyAlignment="1">
      <alignment horizontal="left" vertical="center"/>
    </xf>
    <xf numFmtId="0" fontId="24" fillId="0" borderId="0" xfId="0" applyFont="1" applyAlignment="1">
      <alignment horizontal="left" vertical="center" wrapText="1"/>
    </xf>
    <xf numFmtId="0" fontId="26" fillId="0" borderId="0" xfId="0" applyFont="1" applyAlignment="1">
      <alignment horizontal="left" vertical="center"/>
    </xf>
    <xf numFmtId="4" fontId="2" fillId="0" borderId="0" xfId="0" applyNumberFormat="1" applyFont="1" applyAlignment="1">
      <alignment horizontal="left" vertical="center"/>
    </xf>
    <xf numFmtId="4" fontId="24" fillId="0" borderId="0" xfId="0" applyNumberFormat="1" applyFont="1" applyAlignment="1">
      <alignment horizontal="right" vertical="center"/>
    </xf>
    <xf numFmtId="4" fontId="2" fillId="0" borderId="0" xfId="0" applyNumberFormat="1" applyFont="1" applyAlignment="1">
      <alignment horizontal="right" vertical="center"/>
    </xf>
    <xf numFmtId="0" fontId="27" fillId="0" borderId="0" xfId="0" applyFont="1" applyAlignment="1">
      <alignment horizontal="right" vertical="center"/>
    </xf>
    <xf numFmtId="4" fontId="24" fillId="0" borderId="0" xfId="0" applyNumberFormat="1" applyFont="1" applyAlignment="1">
      <alignment horizontal="left" vertical="center"/>
    </xf>
    <xf numFmtId="14" fontId="24" fillId="37" borderId="1" xfId="0" applyNumberFormat="1" applyFont="1" applyFill="1" applyBorder="1" applyAlignment="1">
      <alignment horizontal="right" vertical="center" wrapText="1"/>
    </xf>
    <xf numFmtId="4" fontId="24" fillId="0" borderId="1" xfId="0" applyNumberFormat="1" applyFont="1" applyBorder="1" applyAlignment="1">
      <alignment horizontal="right" vertical="center"/>
    </xf>
    <xf numFmtId="0" fontId="23" fillId="0" borderId="0" xfId="0" applyFont="1" applyAlignment="1">
      <alignment horizontal="right" vertical="center"/>
    </xf>
    <xf numFmtId="0" fontId="0" fillId="0" borderId="0" xfId="0" applyAlignment="1">
      <alignment horizontal="center" vertical="center" wrapText="1"/>
    </xf>
    <xf numFmtId="0" fontId="24" fillId="0" borderId="0" xfId="0" applyFont="1"/>
    <xf numFmtId="0" fontId="0" fillId="0" borderId="0" xfId="0" applyAlignment="1">
      <alignment horizontal="left" vertical="center" wrapText="1"/>
    </xf>
    <xf numFmtId="0" fontId="0" fillId="0" borderId="0" xfId="0" applyAlignment="1">
      <alignment horizontal="left"/>
    </xf>
    <xf numFmtId="4" fontId="24" fillId="37" borderId="1" xfId="0" applyNumberFormat="1" applyFont="1" applyFill="1" applyBorder="1" applyAlignment="1">
      <alignment horizontal="left" vertical="center" wrapText="1"/>
    </xf>
    <xf numFmtId="4" fontId="24" fillId="37" borderId="1" xfId="0" applyNumberFormat="1" applyFont="1" applyFill="1" applyBorder="1" applyAlignment="1">
      <alignment horizontal="right" vertical="center" wrapText="1"/>
    </xf>
    <xf numFmtId="0" fontId="0" fillId="0" borderId="0" xfId="0" applyAlignment="1">
      <alignment horizontal="right" vertical="center" wrapText="1"/>
    </xf>
    <xf numFmtId="0" fontId="24" fillId="37" borderId="1" xfId="0" applyFont="1" applyFill="1" applyBorder="1" applyAlignment="1">
      <alignment horizontal="left" vertical="center"/>
    </xf>
    <xf numFmtId="0" fontId="0" fillId="0" borderId="0" xfId="0" applyAlignment="1">
      <alignment horizontal="left" vertical="top" wrapText="1"/>
    </xf>
    <xf numFmtId="0" fontId="2" fillId="0" borderId="0" xfId="0" applyFont="1" applyAlignment="1">
      <alignment horizontal="left" vertical="center" wrapText="1"/>
    </xf>
    <xf numFmtId="0" fontId="24" fillId="0" borderId="1" xfId="0" applyFont="1" applyBorder="1" applyAlignment="1">
      <alignment horizontal="left" vertical="center"/>
    </xf>
    <xf numFmtId="0" fontId="24" fillId="0" borderId="1" xfId="0" applyFont="1" applyBorder="1"/>
    <xf numFmtId="4" fontId="24" fillId="0" borderId="1" xfId="0" applyNumberFormat="1" applyFont="1" applyBorder="1"/>
    <xf numFmtId="4" fontId="32" fillId="0" borderId="0" xfId="0" applyNumberFormat="1" applyFont="1" applyAlignment="1">
      <alignment horizontal="left" vertical="center"/>
    </xf>
    <xf numFmtId="4" fontId="21" fillId="33" borderId="14" xfId="0" applyNumberFormat="1" applyFont="1" applyFill="1" applyBorder="1" applyAlignment="1">
      <alignment horizontal="right" vertical="center" wrapText="1"/>
    </xf>
    <xf numFmtId="4" fontId="33" fillId="0" borderId="1" xfId="0" applyNumberFormat="1" applyFont="1" applyBorder="1" applyAlignment="1">
      <alignment horizontal="right" vertical="center"/>
    </xf>
    <xf numFmtId="0" fontId="21" fillId="33" borderId="14" xfId="0" applyFont="1" applyFill="1" applyBorder="1" applyAlignment="1">
      <alignment horizontal="center" vertical="center" wrapText="1"/>
    </xf>
    <xf numFmtId="0" fontId="21" fillId="33" borderId="17" xfId="0" applyFont="1" applyFill="1" applyBorder="1" applyAlignment="1">
      <alignment horizontal="center" vertical="center" wrapText="1"/>
    </xf>
    <xf numFmtId="4" fontId="0" fillId="0" borderId="0" xfId="0" applyNumberFormat="1" applyAlignment="1">
      <alignment horizontal="center" vertical="center" wrapText="1"/>
    </xf>
    <xf numFmtId="164" fontId="24" fillId="0" borderId="1" xfId="0" applyNumberFormat="1" applyFont="1" applyBorder="1" applyAlignment="1">
      <alignment horizontal="right" vertical="center" wrapText="1"/>
    </xf>
    <xf numFmtId="0" fontId="30" fillId="35" borderId="1" xfId="1" applyFont="1" applyFill="1" applyBorder="1" applyAlignment="1">
      <alignment horizontal="left" vertical="top" wrapText="1"/>
    </xf>
    <xf numFmtId="0" fontId="25" fillId="35" borderId="15" xfId="1" applyFont="1" applyFill="1" applyBorder="1" applyAlignment="1">
      <alignment horizontal="left" vertical="top" wrapText="1"/>
    </xf>
    <xf numFmtId="4" fontId="25" fillId="35" borderId="15" xfId="1" applyNumberFormat="1" applyFont="1" applyFill="1" applyBorder="1" applyAlignment="1">
      <alignment horizontal="left" vertical="top" wrapText="1"/>
    </xf>
    <xf numFmtId="4" fontId="24" fillId="0" borderId="1" xfId="0" applyNumberFormat="1" applyFont="1" applyBorder="1" applyAlignment="1">
      <alignment horizontal="right" vertical="center" wrapText="1"/>
    </xf>
    <xf numFmtId="0" fontId="24" fillId="0" borderId="15" xfId="0" applyFont="1" applyBorder="1" applyAlignment="1">
      <alignment horizontal="left" vertical="center" wrapText="1"/>
    </xf>
    <xf numFmtId="0" fontId="34" fillId="0" borderId="0" xfId="0" applyFont="1" applyAlignment="1">
      <alignment horizontal="left" vertical="center"/>
    </xf>
    <xf numFmtId="4" fontId="34" fillId="0" borderId="0" xfId="0" applyNumberFormat="1" applyFont="1" applyAlignment="1">
      <alignment horizontal="right" vertical="center"/>
    </xf>
    <xf numFmtId="4" fontId="2" fillId="0" borderId="0" xfId="0" applyNumberFormat="1" applyFont="1" applyAlignment="1">
      <alignment horizontal="right" vertical="center" wrapText="1"/>
    </xf>
    <xf numFmtId="0" fontId="24" fillId="37" borderId="1" xfId="0" applyFont="1" applyFill="1" applyBorder="1" applyAlignment="1">
      <alignment vertical="center" wrapText="1"/>
    </xf>
    <xf numFmtId="0" fontId="24"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23" fillId="37" borderId="1" xfId="0" applyFont="1" applyFill="1" applyBorder="1" applyAlignment="1" applyProtection="1">
      <alignment horizontal="left" vertical="center" wrapText="1"/>
      <protection locked="0"/>
    </xf>
    <xf numFmtId="0" fontId="26" fillId="0" borderId="0" xfId="0" applyFont="1" applyAlignment="1">
      <alignment horizontal="left" vertical="center" wrapText="1"/>
    </xf>
    <xf numFmtId="0" fontId="25" fillId="35" borderId="15" xfId="1" applyFont="1" applyFill="1" applyBorder="1" applyAlignment="1">
      <alignment vertical="top" wrapText="1"/>
    </xf>
    <xf numFmtId="4" fontId="28" fillId="0" borderId="0" xfId="0" applyNumberFormat="1" applyFont="1" applyAlignment="1">
      <alignment vertical="center"/>
    </xf>
    <xf numFmtId="0" fontId="28" fillId="0" borderId="0" xfId="0" applyFont="1" applyAlignment="1">
      <alignment vertical="center"/>
    </xf>
    <xf numFmtId="4" fontId="19" fillId="33" borderId="14" xfId="1" applyNumberFormat="1" applyFont="1" applyFill="1" applyBorder="1" applyAlignment="1">
      <alignment horizontal="right" vertical="center" wrapText="1"/>
    </xf>
    <xf numFmtId="164" fontId="25" fillId="35" borderId="15" xfId="1" applyNumberFormat="1" applyFont="1" applyFill="1" applyBorder="1" applyAlignment="1">
      <alignment horizontal="left" vertical="top" wrapText="1"/>
    </xf>
    <xf numFmtId="164" fontId="24" fillId="0" borderId="0" xfId="0" applyNumberFormat="1" applyFont="1" applyAlignment="1">
      <alignment horizontal="right" vertical="center" wrapText="1"/>
    </xf>
    <xf numFmtId="164" fontId="27" fillId="0" borderId="0" xfId="0" applyNumberFormat="1" applyFont="1" applyAlignment="1">
      <alignment horizontal="right" vertical="center"/>
    </xf>
    <xf numFmtId="164" fontId="2" fillId="0" borderId="0" xfId="0" applyNumberFormat="1" applyFont="1" applyAlignment="1">
      <alignment horizontal="left" vertical="center"/>
    </xf>
    <xf numFmtId="164" fontId="28" fillId="0" borderId="0" xfId="0" applyNumberFormat="1" applyFont="1" applyAlignment="1">
      <alignment horizontal="right" vertical="center"/>
    </xf>
    <xf numFmtId="164" fontId="29" fillId="0" borderId="0" xfId="0" applyNumberFormat="1" applyFont="1" applyAlignment="1">
      <alignment horizontal="right" vertical="center"/>
    </xf>
    <xf numFmtId="164" fontId="24" fillId="0" borderId="0" xfId="0" applyNumberFormat="1" applyFont="1" applyAlignment="1">
      <alignment horizontal="left" vertical="center" wrapText="1"/>
    </xf>
    <xf numFmtId="164" fontId="2" fillId="0" borderId="0" xfId="0" applyNumberFormat="1" applyFont="1" applyAlignment="1">
      <alignment horizontal="left" vertical="center" wrapText="1"/>
    </xf>
    <xf numFmtId="164" fontId="2" fillId="0" borderId="0" xfId="0" applyNumberFormat="1" applyFont="1" applyAlignment="1">
      <alignment horizontal="right" vertical="center" wrapText="1"/>
    </xf>
    <xf numFmtId="164" fontId="27" fillId="0" borderId="0" xfId="0" applyNumberFormat="1" applyFont="1" applyAlignment="1">
      <alignment horizontal="right" vertical="center" wrapText="1"/>
    </xf>
    <xf numFmtId="0" fontId="19" fillId="33" borderId="14" xfId="1" applyFont="1" applyFill="1" applyBorder="1" applyAlignment="1">
      <alignment horizontal="center" vertical="center" wrapText="1"/>
    </xf>
    <xf numFmtId="0" fontId="24" fillId="37" borderId="0" xfId="0" applyFont="1" applyFill="1" applyAlignment="1">
      <alignment horizontal="left"/>
    </xf>
    <xf numFmtId="4" fontId="24" fillId="0" borderId="0" xfId="0" applyNumberFormat="1" applyFont="1"/>
    <xf numFmtId="0" fontId="24" fillId="37" borderId="0" xfId="0" applyFont="1" applyFill="1" applyAlignment="1">
      <alignment horizontal="left" vertical="center"/>
    </xf>
    <xf numFmtId="0" fontId="24" fillId="0" borderId="0" xfId="0" applyFont="1" applyAlignment="1">
      <alignment horizontal="center" vertical="center"/>
    </xf>
    <xf numFmtId="0" fontId="24" fillId="0" borderId="0" xfId="0" applyFont="1" applyAlignment="1">
      <alignment horizontal="center"/>
    </xf>
    <xf numFmtId="0" fontId="24" fillId="37" borderId="15" xfId="0" applyFont="1" applyFill="1" applyBorder="1" applyAlignment="1">
      <alignment horizontal="left" vertical="center" wrapText="1"/>
    </xf>
    <xf numFmtId="164" fontId="24" fillId="37" borderId="1" xfId="0" applyNumberFormat="1" applyFont="1" applyFill="1" applyBorder="1" applyAlignment="1">
      <alignment horizontal="left" vertical="center" wrapText="1"/>
    </xf>
    <xf numFmtId="4" fontId="24" fillId="37" borderId="1" xfId="0" applyNumberFormat="1" applyFont="1" applyFill="1" applyBorder="1" applyAlignment="1">
      <alignment horizontal="right" vertical="center"/>
    </xf>
    <xf numFmtId="14" fontId="24" fillId="37" borderId="1" xfId="0" applyNumberFormat="1" applyFont="1" applyFill="1" applyBorder="1" applyAlignment="1">
      <alignment horizontal="left" vertical="center" wrapText="1"/>
    </xf>
    <xf numFmtId="4" fontId="24" fillId="0" borderId="1" xfId="0" applyNumberFormat="1" applyFont="1" applyBorder="1" applyAlignment="1">
      <alignment horizontal="left" vertical="center" wrapText="1"/>
    </xf>
    <xf numFmtId="49" fontId="23" fillId="37" borderId="11" xfId="0" applyNumberFormat="1" applyFont="1" applyFill="1" applyBorder="1" applyAlignment="1" applyProtection="1">
      <alignment horizontal="left" vertical="center" wrapText="1"/>
      <protection locked="0"/>
    </xf>
    <xf numFmtId="0" fontId="24" fillId="0" borderId="0" xfId="0" applyFont="1" applyAlignment="1">
      <alignment horizontal="left" wrapText="1"/>
    </xf>
    <xf numFmtId="14" fontId="24" fillId="0" borderId="1" xfId="0" applyNumberFormat="1" applyFont="1" applyBorder="1" applyAlignment="1">
      <alignment horizontal="right" vertical="center"/>
    </xf>
    <xf numFmtId="0" fontId="24" fillId="0" borderId="1" xfId="0" applyFont="1" applyBorder="1" applyAlignment="1">
      <alignment vertical="center"/>
    </xf>
    <xf numFmtId="0" fontId="24" fillId="37" borderId="0" xfId="0" applyFont="1" applyFill="1" applyAlignment="1">
      <alignment horizontal="center"/>
    </xf>
    <xf numFmtId="0" fontId="24" fillId="37" borderId="1" xfId="0" applyFont="1" applyFill="1" applyBorder="1" applyAlignment="1">
      <alignment vertical="center"/>
    </xf>
    <xf numFmtId="2" fontId="24" fillId="37" borderId="1" xfId="0" applyNumberFormat="1" applyFont="1" applyFill="1" applyBorder="1" applyAlignment="1">
      <alignment vertical="center" wrapText="1"/>
    </xf>
    <xf numFmtId="164" fontId="24" fillId="37" borderId="1" xfId="0" applyNumberFormat="1" applyFont="1" applyFill="1" applyBorder="1" applyAlignment="1">
      <alignment vertical="center" wrapText="1"/>
    </xf>
    <xf numFmtId="4" fontId="24" fillId="0" borderId="13" xfId="0" applyNumberFormat="1" applyFont="1" applyBorder="1" applyAlignment="1">
      <alignment horizontal="right" vertical="center" wrapText="1"/>
    </xf>
    <xf numFmtId="4" fontId="24" fillId="0" borderId="13" xfId="0" applyNumberFormat="1" applyFont="1" applyBorder="1" applyAlignment="1">
      <alignment horizontal="right" vertical="center"/>
    </xf>
    <xf numFmtId="4" fontId="24" fillId="37" borderId="13" xfId="0" applyNumberFormat="1" applyFont="1" applyFill="1" applyBorder="1" applyAlignment="1">
      <alignment horizontal="right" vertical="center"/>
    </xf>
    <xf numFmtId="3" fontId="25" fillId="35" borderId="15" xfId="1" applyNumberFormat="1" applyFont="1" applyFill="1" applyBorder="1" applyAlignment="1">
      <alignment horizontal="left" vertical="top" wrapText="1"/>
    </xf>
    <xf numFmtId="3" fontId="24" fillId="37" borderId="1" xfId="0" applyNumberFormat="1" applyFont="1" applyFill="1" applyBorder="1" applyAlignment="1">
      <alignment horizontal="right" vertical="center" wrapText="1"/>
    </xf>
    <xf numFmtId="3" fontId="24" fillId="0" borderId="1" xfId="0" applyNumberFormat="1" applyFont="1" applyBorder="1" applyAlignment="1">
      <alignment horizontal="right" vertical="center" wrapText="1"/>
    </xf>
    <xf numFmtId="3" fontId="23" fillId="37" borderId="1" xfId="0" applyNumberFormat="1" applyFont="1" applyFill="1" applyBorder="1" applyAlignment="1" applyProtection="1">
      <alignment horizontal="right" vertical="center" wrapText="1"/>
      <protection locked="0"/>
    </xf>
    <xf numFmtId="3" fontId="19" fillId="33" borderId="14" xfId="1" applyNumberFormat="1" applyFont="1" applyFill="1" applyBorder="1" applyAlignment="1">
      <alignment horizontal="right" vertical="center" wrapText="1"/>
    </xf>
    <xf numFmtId="3" fontId="34" fillId="0" borderId="0" xfId="0" applyNumberFormat="1" applyFont="1" applyAlignment="1">
      <alignment horizontal="right" vertical="center"/>
    </xf>
    <xf numFmtId="3" fontId="26" fillId="0" borderId="0" xfId="0" applyNumberFormat="1" applyFont="1" applyAlignment="1">
      <alignment horizontal="right" vertical="center"/>
    </xf>
    <xf numFmtId="3" fontId="24" fillId="0" borderId="0" xfId="0" applyNumberFormat="1" applyFont="1" applyAlignment="1">
      <alignment horizontal="right" vertical="center" wrapText="1"/>
    </xf>
    <xf numFmtId="3" fontId="2" fillId="0" borderId="0" xfId="0" applyNumberFormat="1" applyFont="1" applyAlignment="1">
      <alignment horizontal="right" vertical="center" wrapText="1"/>
    </xf>
    <xf numFmtId="3" fontId="2" fillId="0" borderId="0" xfId="0" applyNumberFormat="1" applyFont="1" applyAlignment="1">
      <alignment horizontal="right" vertical="center"/>
    </xf>
    <xf numFmtId="3" fontId="21" fillId="33" borderId="14" xfId="0" applyNumberFormat="1" applyFont="1" applyFill="1" applyBorder="1" applyAlignment="1">
      <alignment horizontal="right" vertical="center" wrapText="1"/>
    </xf>
    <xf numFmtId="3" fontId="24" fillId="0" borderId="0" xfId="0" applyNumberFormat="1" applyFont="1" applyAlignment="1">
      <alignment horizontal="right" vertical="center"/>
    </xf>
    <xf numFmtId="3" fontId="23" fillId="0" borderId="0" xfId="0" applyNumberFormat="1" applyFont="1" applyAlignment="1">
      <alignment horizontal="right" vertical="center"/>
    </xf>
    <xf numFmtId="3" fontId="27" fillId="0" borderId="0" xfId="0" applyNumberFormat="1" applyFont="1" applyAlignment="1">
      <alignment horizontal="right" vertical="center"/>
    </xf>
    <xf numFmtId="4" fontId="33" fillId="0" borderId="0" xfId="0" applyNumberFormat="1" applyFont="1"/>
    <xf numFmtId="4" fontId="33" fillId="0" borderId="0" xfId="0" applyNumberFormat="1" applyFont="1" applyAlignment="1">
      <alignment horizontal="right" vertical="center"/>
    </xf>
    <xf numFmtId="2" fontId="24" fillId="37" borderId="1" xfId="0" applyNumberFormat="1" applyFont="1" applyFill="1" applyBorder="1" applyAlignment="1">
      <alignment horizontal="left" vertical="center" wrapText="1"/>
    </xf>
    <xf numFmtId="4" fontId="0" fillId="0" borderId="0" xfId="0" applyNumberFormat="1"/>
    <xf numFmtId="166" fontId="0" fillId="0" borderId="0" xfId="0" applyNumberFormat="1"/>
    <xf numFmtId="0" fontId="30" fillId="35" borderId="1" xfId="1" applyFont="1" applyFill="1" applyBorder="1" applyAlignment="1">
      <alignment horizontal="right" vertical="top" wrapText="1"/>
    </xf>
    <xf numFmtId="0" fontId="33" fillId="42" borderId="1" xfId="0" applyFont="1" applyFill="1" applyBorder="1" applyAlignment="1">
      <alignment horizontal="left"/>
    </xf>
    <xf numFmtId="4" fontId="33" fillId="42" borderId="1" xfId="0" applyNumberFormat="1" applyFont="1" applyFill="1" applyBorder="1"/>
    <xf numFmtId="0" fontId="24" fillId="0" borderId="0" xfId="0" applyFont="1" applyAlignment="1">
      <alignment horizontal="center" vertical="center" wrapText="1"/>
    </xf>
    <xf numFmtId="0" fontId="35" fillId="42" borderId="1" xfId="0" applyFont="1" applyFill="1" applyBorder="1" applyAlignment="1">
      <alignment horizontal="left"/>
    </xf>
    <xf numFmtId="4" fontId="35" fillId="42" borderId="1" xfId="0" applyNumberFormat="1" applyFont="1" applyFill="1" applyBorder="1"/>
    <xf numFmtId="0" fontId="33" fillId="42" borderId="1" xfId="0" applyFont="1" applyFill="1" applyBorder="1"/>
    <xf numFmtId="49" fontId="23" fillId="0" borderId="0" xfId="0" quotePrefix="1" applyNumberFormat="1" applyFont="1"/>
    <xf numFmtId="49" fontId="23" fillId="0" borderId="0" xfId="0" applyNumberFormat="1" applyFont="1"/>
    <xf numFmtId="0" fontId="33" fillId="0" borderId="1" xfId="0" applyFont="1" applyBorder="1" applyAlignment="1">
      <alignment horizontal="center"/>
    </xf>
    <xf numFmtId="4" fontId="33" fillId="0" borderId="1" xfId="0" applyNumberFormat="1" applyFont="1" applyBorder="1"/>
    <xf numFmtId="0" fontId="36" fillId="33" borderId="1" xfId="0" applyFont="1" applyFill="1" applyBorder="1"/>
    <xf numFmtId="0" fontId="20" fillId="33" borderId="1" xfId="0" applyFont="1" applyFill="1" applyBorder="1"/>
    <xf numFmtId="3" fontId="21" fillId="33" borderId="1" xfId="0" applyNumberFormat="1" applyFont="1" applyFill="1" applyBorder="1"/>
    <xf numFmtId="0" fontId="20" fillId="0" borderId="0" xfId="0" applyFont="1"/>
    <xf numFmtId="0" fontId="14" fillId="35" borderId="1" xfId="1" applyFont="1" applyFill="1" applyBorder="1" applyAlignment="1">
      <alignment horizontal="left" vertical="top" wrapText="1"/>
    </xf>
    <xf numFmtId="4" fontId="14" fillId="35" borderId="1" xfId="1" applyNumberFormat="1" applyFont="1" applyFill="1" applyBorder="1" applyAlignment="1">
      <alignment horizontal="left" vertical="top" wrapText="1"/>
    </xf>
    <xf numFmtId="0" fontId="2" fillId="0" borderId="0" xfId="0" applyFont="1"/>
    <xf numFmtId="0" fontId="2" fillId="0" borderId="1" xfId="0" applyFont="1" applyBorder="1" applyAlignment="1">
      <alignment horizontal="center"/>
    </xf>
    <xf numFmtId="0" fontId="2" fillId="0" borderId="1" xfId="0" applyFont="1" applyBorder="1"/>
    <xf numFmtId="3" fontId="2" fillId="0" borderId="1" xfId="0" applyNumberFormat="1" applyFont="1" applyBorder="1"/>
    <xf numFmtId="14" fontId="2" fillId="0" borderId="1" xfId="0" applyNumberFormat="1" applyFont="1" applyBorder="1" applyAlignment="1">
      <alignment horizontal="right"/>
    </xf>
    <xf numFmtId="0" fontId="34" fillId="0" borderId="1" xfId="0" applyFont="1" applyBorder="1"/>
    <xf numFmtId="3" fontId="34" fillId="0" borderId="1" xfId="0" applyNumberFormat="1" applyFont="1" applyBorder="1"/>
    <xf numFmtId="0" fontId="34" fillId="0" borderId="1" xfId="0" applyFont="1" applyBorder="1" applyAlignment="1">
      <alignment horizontal="center"/>
    </xf>
    <xf numFmtId="14" fontId="2" fillId="0" borderId="1" xfId="0" applyNumberFormat="1" applyFont="1" applyBorder="1"/>
    <xf numFmtId="4" fontId="2" fillId="0" borderId="0" xfId="0" applyNumberFormat="1" applyFont="1"/>
    <xf numFmtId="3" fontId="37" fillId="0" borderId="1" xfId="0" applyNumberFormat="1" applyFont="1" applyBorder="1"/>
    <xf numFmtId="0" fontId="14" fillId="35" borderId="1" xfId="1" applyFont="1" applyFill="1" applyBorder="1" applyAlignment="1">
      <alignment vertical="top" wrapText="1"/>
    </xf>
    <xf numFmtId="0" fontId="20" fillId="34" borderId="1" xfId="0" applyFont="1" applyFill="1" applyBorder="1"/>
    <xf numFmtId="0" fontId="14" fillId="0" borderId="0" xfId="1" applyFont="1" applyAlignment="1">
      <alignment horizontal="left" vertical="top" wrapText="1"/>
    </xf>
    <xf numFmtId="4" fontId="2" fillId="0" borderId="13" xfId="0" applyNumberFormat="1" applyFont="1" applyBorder="1"/>
    <xf numFmtId="4" fontId="17" fillId="33" borderId="13" xfId="0" applyNumberFormat="1" applyFont="1" applyFill="1" applyBorder="1"/>
    <xf numFmtId="0" fontId="2" fillId="0" borderId="1" xfId="0" applyFont="1" applyBorder="1" applyAlignment="1">
      <alignment horizontal="left"/>
    </xf>
    <xf numFmtId="0" fontId="17" fillId="33" borderId="1" xfId="0" applyFont="1" applyFill="1" applyBorder="1" applyAlignment="1">
      <alignment horizontal="left"/>
    </xf>
    <xf numFmtId="0" fontId="38" fillId="35" borderId="1" xfId="1" applyFont="1" applyFill="1" applyBorder="1" applyAlignment="1">
      <alignment horizontal="left" vertical="top" wrapText="1"/>
    </xf>
    <xf numFmtId="4" fontId="38" fillId="35" borderId="1" xfId="1" applyNumberFormat="1" applyFont="1" applyFill="1" applyBorder="1" applyAlignment="1">
      <alignment horizontal="left" vertical="top" wrapText="1"/>
    </xf>
    <xf numFmtId="4" fontId="31" fillId="36" borderId="15" xfId="1" applyNumberFormat="1" applyFont="1" applyFill="1" applyBorder="1" applyAlignment="1">
      <alignment horizontal="right" vertical="center" wrapText="1"/>
    </xf>
    <xf numFmtId="0" fontId="39" fillId="36" borderId="15" xfId="1" applyFont="1" applyFill="1" applyBorder="1" applyAlignment="1">
      <alignment horizontal="right" vertical="center" wrapText="1"/>
    </xf>
    <xf numFmtId="0" fontId="2" fillId="0" borderId="1" xfId="0" applyFont="1" applyBorder="1" applyAlignment="1">
      <alignment horizontal="left" vertical="center" wrapText="1"/>
    </xf>
    <xf numFmtId="4" fontId="2" fillId="37" borderId="1" xfId="0" applyNumberFormat="1" applyFont="1" applyFill="1" applyBorder="1" applyAlignment="1">
      <alignment horizontal="right" vertical="center"/>
    </xf>
    <xf numFmtId="0" fontId="40" fillId="40" borderId="18" xfId="0" applyFont="1" applyFill="1" applyBorder="1" applyAlignment="1">
      <alignment horizontal="right" vertical="center" wrapText="1"/>
    </xf>
    <xf numFmtId="0" fontId="2" fillId="37" borderId="0" xfId="0" applyFont="1" applyFill="1" applyAlignment="1">
      <alignment horizontal="left" vertical="center"/>
    </xf>
    <xf numFmtId="0" fontId="2" fillId="37" borderId="1" xfId="0" applyFont="1" applyFill="1" applyBorder="1" applyAlignment="1">
      <alignment horizontal="left" vertical="center" wrapText="1"/>
    </xf>
    <xf numFmtId="9" fontId="2" fillId="37" borderId="1" xfId="0" applyNumberFormat="1" applyFont="1" applyFill="1" applyBorder="1" applyAlignment="1">
      <alignment horizontal="left" vertical="center" wrapText="1"/>
    </xf>
    <xf numFmtId="4" fontId="2" fillId="37" borderId="1" xfId="0" applyNumberFormat="1" applyFont="1" applyFill="1" applyBorder="1" applyAlignment="1">
      <alignment horizontal="right" vertical="center" wrapText="1"/>
    </xf>
    <xf numFmtId="0" fontId="40" fillId="38" borderId="1" xfId="0" applyFont="1" applyFill="1" applyBorder="1" applyAlignment="1">
      <alignment horizontal="left" vertical="center" wrapText="1"/>
    </xf>
    <xf numFmtId="4" fontId="40" fillId="37" borderId="1" xfId="0" applyNumberFormat="1" applyFont="1" applyFill="1" applyBorder="1" applyAlignment="1">
      <alignment horizontal="right" vertical="center" wrapText="1"/>
    </xf>
    <xf numFmtId="0" fontId="40" fillId="40" borderId="1" xfId="0" applyFont="1" applyFill="1" applyBorder="1" applyAlignment="1">
      <alignment horizontal="right" vertical="center" wrapText="1"/>
    </xf>
    <xf numFmtId="0" fontId="40" fillId="39" borderId="1" xfId="0" applyFont="1" applyFill="1" applyBorder="1" applyAlignment="1">
      <alignment horizontal="left" vertical="center" wrapText="1"/>
    </xf>
    <xf numFmtId="0" fontId="40" fillId="0" borderId="1" xfId="0" applyFont="1" applyBorder="1" applyAlignment="1">
      <alignment horizontal="left" vertical="center" wrapText="1"/>
    </xf>
    <xf numFmtId="4" fontId="40" fillId="37" borderId="15" xfId="0" applyNumberFormat="1" applyFont="1" applyFill="1" applyBorder="1" applyAlignment="1">
      <alignment horizontal="right" vertical="center" wrapText="1"/>
    </xf>
    <xf numFmtId="0" fontId="41" fillId="39" borderId="1" xfId="0" applyFont="1" applyFill="1" applyBorder="1" applyAlignment="1">
      <alignment horizontal="left" vertical="center" wrapText="1"/>
    </xf>
    <xf numFmtId="0" fontId="42" fillId="39" borderId="1" xfId="0" applyFont="1" applyFill="1" applyBorder="1" applyAlignment="1">
      <alignment horizontal="left" vertical="center" wrapText="1"/>
    </xf>
    <xf numFmtId="4" fontId="41" fillId="38" borderId="1" xfId="0" applyNumberFormat="1" applyFont="1" applyFill="1" applyBorder="1" applyAlignment="1">
      <alignment horizontal="right" vertical="center" wrapText="1"/>
    </xf>
    <xf numFmtId="0" fontId="40" fillId="41" borderId="1" xfId="0" applyFont="1" applyFill="1" applyBorder="1" applyAlignment="1">
      <alignment horizontal="right" vertical="center" wrapText="1"/>
    </xf>
    <xf numFmtId="14" fontId="2" fillId="37" borderId="1" xfId="0" applyNumberFormat="1" applyFont="1" applyFill="1" applyBorder="1" applyAlignment="1">
      <alignment horizontal="right" vertical="center" wrapText="1"/>
    </xf>
    <xf numFmtId="0" fontId="2" fillId="37" borderId="0" xfId="0" applyFont="1" applyFill="1" applyAlignment="1">
      <alignment horizontal="left"/>
    </xf>
    <xf numFmtId="0" fontId="2" fillId="0" borderId="1" xfId="0" applyFont="1" applyBorder="1" applyAlignment="1">
      <alignment horizontal="left" vertical="center"/>
    </xf>
    <xf numFmtId="0" fontId="2" fillId="37" borderId="11" xfId="0" applyFont="1" applyFill="1" applyBorder="1" applyAlignment="1">
      <alignment vertical="center" wrapText="1"/>
    </xf>
    <xf numFmtId="4" fontId="27" fillId="37" borderId="1" xfId="1" applyNumberFormat="1" applyFont="1" applyFill="1" applyBorder="1" applyAlignment="1">
      <alignment horizontal="right" vertical="center"/>
    </xf>
    <xf numFmtId="14" fontId="40" fillId="38" borderId="1" xfId="0" applyNumberFormat="1" applyFont="1" applyFill="1" applyBorder="1" applyAlignment="1">
      <alignment horizontal="left" vertical="center" wrapText="1"/>
    </xf>
    <xf numFmtId="0" fontId="2" fillId="37" borderId="0" xfId="0" applyFont="1" applyFill="1" applyAlignment="1">
      <alignment horizontal="left" vertical="center" wrapText="1"/>
    </xf>
    <xf numFmtId="0" fontId="2" fillId="37" borderId="15" xfId="0" applyFont="1" applyFill="1" applyBorder="1" applyAlignment="1">
      <alignment horizontal="left" vertical="center" wrapText="1"/>
    </xf>
    <xf numFmtId="4" fontId="2" fillId="37" borderId="15" xfId="0" applyNumberFormat="1" applyFont="1" applyFill="1" applyBorder="1" applyAlignment="1">
      <alignment horizontal="right" vertical="center" wrapText="1"/>
    </xf>
    <xf numFmtId="0" fontId="27" fillId="38" borderId="1" xfId="0" applyFont="1" applyFill="1" applyBorder="1" applyAlignment="1">
      <alignment horizontal="left" vertical="center" wrapText="1"/>
    </xf>
    <xf numFmtId="4" fontId="40" fillId="38" borderId="12" xfId="0" applyNumberFormat="1" applyFont="1" applyFill="1" applyBorder="1" applyAlignment="1">
      <alignment horizontal="left" vertical="center" wrapText="1"/>
    </xf>
    <xf numFmtId="0" fontId="40" fillId="37" borderId="1" xfId="0" applyFont="1" applyFill="1" applyBorder="1" applyAlignment="1">
      <alignment horizontal="left" vertical="center" wrapText="1"/>
    </xf>
    <xf numFmtId="4" fontId="2" fillId="37" borderId="1" xfId="0" applyNumberFormat="1" applyFont="1" applyFill="1" applyBorder="1" applyAlignment="1">
      <alignment horizontal="left" vertical="center" wrapText="1"/>
    </xf>
    <xf numFmtId="4" fontId="40" fillId="37" borderId="0" xfId="0" applyNumberFormat="1" applyFont="1" applyFill="1" applyAlignment="1">
      <alignment vertical="center"/>
    </xf>
    <xf numFmtId="165" fontId="2" fillId="37" borderId="1" xfId="0" applyNumberFormat="1" applyFont="1" applyFill="1" applyBorder="1" applyAlignment="1">
      <alignment horizontal="left" vertical="center" wrapText="1"/>
    </xf>
    <xf numFmtId="0" fontId="27" fillId="37" borderId="1" xfId="0" applyFont="1" applyFill="1" applyBorder="1" applyAlignment="1">
      <alignment horizontal="left" vertical="center" wrapText="1"/>
    </xf>
    <xf numFmtId="164" fontId="27" fillId="37" borderId="1" xfId="0" applyNumberFormat="1" applyFont="1" applyFill="1" applyBorder="1" applyAlignment="1">
      <alignment horizontal="left" vertical="center" wrapText="1"/>
    </xf>
    <xf numFmtId="0" fontId="2" fillId="37" borderId="11" xfId="0" applyFont="1" applyFill="1" applyBorder="1" applyAlignment="1">
      <alignment horizontal="left" vertical="center" wrapText="1"/>
    </xf>
    <xf numFmtId="14" fontId="2" fillId="37" borderId="1" xfId="0" applyNumberFormat="1" applyFont="1" applyFill="1" applyBorder="1" applyAlignment="1">
      <alignment horizontal="left" vertical="center" wrapText="1"/>
    </xf>
    <xf numFmtId="4" fontId="40" fillId="37" borderId="11" xfId="0" applyNumberFormat="1" applyFont="1" applyFill="1" applyBorder="1" applyAlignment="1">
      <alignment horizontal="left" vertical="center" wrapText="1"/>
    </xf>
    <xf numFmtId="0" fontId="2" fillId="34" borderId="1" xfId="0" applyFont="1" applyFill="1" applyBorder="1" applyAlignment="1">
      <alignment horizontal="right" vertical="center" wrapText="1"/>
    </xf>
    <xf numFmtId="14" fontId="27" fillId="37" borderId="14" xfId="0" applyNumberFormat="1" applyFont="1" applyFill="1" applyBorder="1" applyAlignment="1">
      <alignment horizontal="right" vertical="center" wrapText="1"/>
    </xf>
    <xf numFmtId="0" fontId="2" fillId="37" borderId="1" xfId="0" applyFont="1" applyFill="1" applyBorder="1" applyAlignment="1">
      <alignment horizontal="left" vertical="center"/>
    </xf>
    <xf numFmtId="0" fontId="2" fillId="0" borderId="0" xfId="0" applyFont="1" applyAlignment="1">
      <alignment horizontal="left"/>
    </xf>
    <xf numFmtId="4" fontId="2" fillId="37" borderId="0" xfId="0" applyNumberFormat="1" applyFont="1" applyFill="1" applyAlignment="1">
      <alignment horizontal="left" vertical="center"/>
    </xf>
    <xf numFmtId="0" fontId="2" fillId="37" borderId="1" xfId="0" quotePrefix="1" applyFont="1" applyFill="1" applyBorder="1" applyAlignment="1">
      <alignment horizontal="left" vertical="center" wrapText="1"/>
    </xf>
    <xf numFmtId="4" fontId="2" fillId="0" borderId="1" xfId="0" applyNumberFormat="1" applyFont="1" applyBorder="1" applyAlignment="1">
      <alignment horizontal="right" vertical="center" wrapText="1"/>
    </xf>
    <xf numFmtId="4" fontId="2" fillId="0" borderId="1" xfId="0" applyNumberFormat="1" applyFont="1" applyBorder="1" applyAlignment="1">
      <alignment horizontal="left" vertical="center" wrapText="1"/>
    </xf>
    <xf numFmtId="4" fontId="2" fillId="0" borderId="1" xfId="0" applyNumberFormat="1" applyFont="1" applyBorder="1" applyAlignment="1">
      <alignment vertical="center" wrapText="1"/>
    </xf>
    <xf numFmtId="4" fontId="27" fillId="37" borderId="1" xfId="0" applyNumberFormat="1" applyFont="1" applyFill="1" applyBorder="1" applyAlignment="1">
      <alignment horizontal="left" vertical="center" wrapText="1"/>
    </xf>
    <xf numFmtId="14" fontId="2" fillId="34" borderId="1" xfId="0" applyNumberFormat="1" applyFont="1" applyFill="1" applyBorder="1" applyAlignment="1">
      <alignment horizontal="right" vertical="center" wrapText="1"/>
    </xf>
    <xf numFmtId="4" fontId="31" fillId="36" borderId="1" xfId="1" applyNumberFormat="1" applyFont="1" applyFill="1" applyBorder="1" applyAlignment="1">
      <alignment horizontal="right" vertical="center" wrapText="1"/>
    </xf>
    <xf numFmtId="0" fontId="31" fillId="36" borderId="1" xfId="1" applyFont="1" applyFill="1" applyBorder="1" applyAlignment="1">
      <alignment horizontal="right" vertical="center" wrapText="1"/>
    </xf>
    <xf numFmtId="4" fontId="31" fillId="36" borderId="14" xfId="1" applyNumberFormat="1" applyFont="1" applyFill="1" applyBorder="1" applyAlignment="1">
      <alignment horizontal="right" vertical="center" wrapText="1"/>
    </xf>
    <xf numFmtId="0" fontId="31" fillId="36" borderId="14" xfId="1" applyFont="1" applyFill="1" applyBorder="1" applyAlignment="1">
      <alignment horizontal="right" vertical="center" wrapText="1"/>
    </xf>
    <xf numFmtId="4" fontId="27" fillId="37" borderId="1" xfId="0" applyNumberFormat="1" applyFont="1" applyFill="1" applyBorder="1" applyAlignment="1">
      <alignment horizontal="right" vertical="center" wrapText="1"/>
    </xf>
    <xf numFmtId="14" fontId="40" fillId="38" borderId="1" xfId="0" applyNumberFormat="1" applyFont="1" applyFill="1" applyBorder="1" applyAlignment="1">
      <alignment horizontal="right" vertical="center" wrapText="1"/>
    </xf>
    <xf numFmtId="4" fontId="2" fillId="0" borderId="0" xfId="0" applyNumberFormat="1" applyFont="1" applyAlignment="1">
      <alignment horizontal="left" vertical="center" wrapText="1"/>
    </xf>
    <xf numFmtId="0" fontId="2" fillId="37" borderId="0" xfId="0" applyFont="1" applyFill="1"/>
    <xf numFmtId="49" fontId="27" fillId="37" borderId="1" xfId="0" applyNumberFormat="1" applyFont="1" applyFill="1" applyBorder="1" applyAlignment="1" applyProtection="1">
      <alignment horizontal="left" vertical="center" wrapText="1"/>
      <protection locked="0"/>
    </xf>
    <xf numFmtId="2" fontId="2" fillId="37" borderId="1" xfId="0" applyNumberFormat="1" applyFont="1" applyFill="1" applyBorder="1" applyAlignment="1">
      <alignment horizontal="left" vertical="center" wrapText="1"/>
    </xf>
    <xf numFmtId="0" fontId="2" fillId="37" borderId="14" xfId="0" applyFont="1" applyFill="1" applyBorder="1" applyAlignment="1">
      <alignment horizontal="left" vertical="center" wrapText="1"/>
    </xf>
    <xf numFmtId="0" fontId="31" fillId="36" borderId="14" xfId="1" applyFont="1" applyFill="1" applyBorder="1" applyAlignment="1">
      <alignment horizontal="left" vertical="center" wrapText="1"/>
    </xf>
    <xf numFmtId="14" fontId="2" fillId="37" borderId="14" xfId="0" applyNumberFormat="1" applyFont="1" applyFill="1" applyBorder="1" applyAlignment="1">
      <alignment horizontal="right" vertical="center" wrapText="1"/>
    </xf>
    <xf numFmtId="0" fontId="40" fillId="41" borderId="18" xfId="0" applyFont="1" applyFill="1" applyBorder="1" applyAlignment="1">
      <alignment horizontal="right" vertical="center" wrapText="1"/>
    </xf>
    <xf numFmtId="164" fontId="2" fillId="37" borderId="1" xfId="0" applyNumberFormat="1" applyFont="1" applyFill="1" applyBorder="1" applyAlignment="1">
      <alignment horizontal="left" vertical="center" wrapText="1"/>
    </xf>
    <xf numFmtId="0" fontId="40" fillId="41" borderId="20" xfId="0" applyFont="1" applyFill="1" applyBorder="1" applyAlignment="1">
      <alignment horizontal="right" vertical="center" wrapText="1"/>
    </xf>
    <xf numFmtId="14" fontId="27" fillId="38" borderId="1" xfId="0" applyNumberFormat="1" applyFont="1" applyFill="1" applyBorder="1" applyAlignment="1">
      <alignment horizontal="left" vertical="center" wrapText="1"/>
    </xf>
    <xf numFmtId="0" fontId="27" fillId="37" borderId="1" xfId="0" applyFont="1" applyFill="1" applyBorder="1" applyAlignment="1" applyProtection="1">
      <alignment horizontal="left" vertical="center" wrapText="1"/>
      <protection locked="0"/>
    </xf>
    <xf numFmtId="4" fontId="40" fillId="38" borderId="11" xfId="0" applyNumberFormat="1" applyFont="1" applyFill="1" applyBorder="1" applyAlignment="1">
      <alignment horizontal="right" vertical="center" wrapText="1"/>
    </xf>
    <xf numFmtId="4" fontId="2" fillId="37" borderId="1" xfId="0" applyNumberFormat="1" applyFont="1" applyFill="1" applyBorder="1" applyAlignment="1">
      <alignment vertical="center"/>
    </xf>
    <xf numFmtId="4" fontId="2" fillId="34" borderId="1" xfId="0" applyNumberFormat="1" applyFont="1" applyFill="1" applyBorder="1" applyAlignment="1">
      <alignment horizontal="right" vertical="center" wrapText="1"/>
    </xf>
    <xf numFmtId="0" fontId="27" fillId="37" borderId="11" xfId="0" applyFont="1" applyFill="1" applyBorder="1" applyAlignment="1" applyProtection="1">
      <alignment horizontal="left" vertical="center" wrapText="1"/>
      <protection locked="0"/>
    </xf>
    <xf numFmtId="14" fontId="27" fillId="39" borderId="21" xfId="0" applyNumberFormat="1" applyFont="1" applyFill="1" applyBorder="1" applyAlignment="1">
      <alignment horizontal="left" vertical="center" wrapText="1"/>
    </xf>
    <xf numFmtId="0" fontId="2" fillId="37" borderId="22" xfId="0" applyFont="1" applyFill="1" applyBorder="1" applyAlignment="1">
      <alignment horizontal="left" vertical="center" wrapText="1"/>
    </xf>
    <xf numFmtId="0" fontId="2" fillId="0" borderId="22" xfId="0" applyFont="1" applyBorder="1" applyAlignment="1">
      <alignment horizontal="left" vertical="center"/>
    </xf>
    <xf numFmtId="14" fontId="2" fillId="0" borderId="22" xfId="0" applyNumberFormat="1" applyFont="1" applyBorder="1" applyAlignment="1">
      <alignment horizontal="left" vertical="center" wrapText="1"/>
    </xf>
    <xf numFmtId="4" fontId="2" fillId="0" borderId="22" xfId="0" applyNumberFormat="1" applyFont="1" applyBorder="1" applyAlignment="1">
      <alignment horizontal="right" vertical="center"/>
    </xf>
    <xf numFmtId="0" fontId="27" fillId="0" borderId="1" xfId="0" applyFont="1" applyBorder="1" applyAlignment="1">
      <alignment horizontal="left" vertical="center" wrapText="1"/>
    </xf>
    <xf numFmtId="0" fontId="27" fillId="37" borderId="1" xfId="1" applyFont="1" applyFill="1" applyBorder="1" applyAlignment="1">
      <alignment horizontal="left" vertical="center" wrapText="1"/>
    </xf>
    <xf numFmtId="4" fontId="27" fillId="37" borderId="1" xfId="1" applyNumberFormat="1" applyFont="1" applyFill="1" applyBorder="1" applyAlignment="1">
      <alignment horizontal="right" vertical="center" wrapText="1"/>
    </xf>
    <xf numFmtId="4" fontId="2" fillId="37" borderId="11" xfId="0" applyNumberFormat="1" applyFont="1" applyFill="1" applyBorder="1" applyAlignment="1">
      <alignment horizontal="left" vertical="center" wrapText="1"/>
    </xf>
    <xf numFmtId="4" fontId="19" fillId="44" borderId="1" xfId="1" applyNumberFormat="1" applyFont="1" applyFill="1" applyBorder="1" applyAlignment="1">
      <alignment horizontal="right" vertical="center" wrapText="1"/>
    </xf>
    <xf numFmtId="0" fontId="20" fillId="44" borderId="1" xfId="0" applyFont="1" applyFill="1" applyBorder="1" applyAlignment="1">
      <alignment horizontal="left" vertical="center"/>
    </xf>
    <xf numFmtId="0" fontId="2" fillId="44" borderId="1" xfId="0" applyFont="1" applyFill="1" applyBorder="1" applyAlignment="1">
      <alignment horizontal="left" vertical="center" wrapText="1"/>
    </xf>
    <xf numFmtId="0" fontId="20" fillId="44" borderId="1" xfId="0" applyFont="1" applyFill="1" applyBorder="1" applyAlignment="1">
      <alignment horizontal="right" vertical="center" wrapText="1"/>
    </xf>
    <xf numFmtId="14" fontId="40" fillId="0" borderId="1" xfId="0" applyNumberFormat="1" applyFont="1" applyBorder="1" applyAlignment="1">
      <alignment horizontal="right" vertical="center" wrapText="1"/>
    </xf>
    <xf numFmtId="0" fontId="22" fillId="0" borderId="11" xfId="1" applyFont="1" applyBorder="1" applyAlignment="1">
      <alignment horizontal="center" vertical="center"/>
    </xf>
    <xf numFmtId="0" fontId="22" fillId="0" borderId="12" xfId="1" applyFont="1" applyBorder="1" applyAlignment="1">
      <alignment horizontal="center" vertical="center"/>
    </xf>
    <xf numFmtId="0" fontId="22" fillId="0" borderId="13" xfId="1" applyFont="1" applyBorder="1" applyAlignment="1">
      <alignment horizontal="center" vertical="center"/>
    </xf>
    <xf numFmtId="0" fontId="31" fillId="36" borderId="19" xfId="1" applyFont="1" applyFill="1" applyBorder="1" applyAlignment="1">
      <alignment horizontal="center" vertical="center" wrapText="1"/>
    </xf>
    <xf numFmtId="0" fontId="31" fillId="36" borderId="16" xfId="1" applyFont="1" applyFill="1" applyBorder="1" applyAlignment="1">
      <alignment horizontal="center" vertical="center" wrapText="1"/>
    </xf>
    <xf numFmtId="0" fontId="27" fillId="0" borderId="1" xfId="1" applyFont="1" applyBorder="1" applyAlignment="1">
      <alignment horizontal="left" vertical="center" wrapText="1"/>
    </xf>
    <xf numFmtId="0" fontId="31" fillId="36" borderId="11" xfId="1" applyFont="1" applyFill="1" applyBorder="1" applyAlignment="1">
      <alignment horizontal="center" vertical="center" wrapText="1"/>
    </xf>
    <xf numFmtId="0" fontId="31" fillId="36" borderId="12" xfId="1" applyFont="1" applyFill="1" applyBorder="1" applyAlignment="1">
      <alignment horizontal="center" vertical="center" wrapText="1"/>
    </xf>
    <xf numFmtId="0" fontId="31" fillId="36" borderId="13" xfId="1" applyFont="1" applyFill="1" applyBorder="1" applyAlignment="1">
      <alignment horizontal="center" vertical="center" wrapText="1"/>
    </xf>
    <xf numFmtId="0" fontId="33" fillId="43" borderId="11" xfId="0" applyFont="1" applyFill="1" applyBorder="1" applyAlignment="1">
      <alignment horizontal="center"/>
    </xf>
    <xf numFmtId="0" fontId="33" fillId="43" borderId="13" xfId="0" applyFont="1" applyFill="1" applyBorder="1" applyAlignment="1">
      <alignment horizontal="center"/>
    </xf>
    <xf numFmtId="0" fontId="19" fillId="44" borderId="1" xfId="1" applyFont="1" applyFill="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25" fillId="35" borderId="11" xfId="1" applyFont="1" applyFill="1" applyBorder="1" applyAlignment="1">
      <alignment horizontal="center" vertical="top" wrapText="1"/>
    </xf>
    <xf numFmtId="0" fontId="25" fillId="35" borderId="13" xfId="1" applyFont="1" applyFill="1" applyBorder="1" applyAlignment="1">
      <alignment horizontal="center" vertical="top" wrapText="1"/>
    </xf>
    <xf numFmtId="164" fontId="25" fillId="35" borderId="11" xfId="1" applyNumberFormat="1" applyFont="1" applyFill="1" applyBorder="1" applyAlignment="1">
      <alignment horizontal="center" vertical="top" wrapText="1"/>
    </xf>
    <xf numFmtId="164" fontId="25" fillId="35" borderId="13" xfId="1" applyNumberFormat="1" applyFont="1" applyFill="1" applyBorder="1" applyAlignment="1">
      <alignment horizontal="center" vertical="top" wrapText="1"/>
    </xf>
    <xf numFmtId="0" fontId="27" fillId="0" borderId="17" xfId="1" applyFont="1" applyBorder="1" applyAlignment="1">
      <alignment horizontal="center" vertical="center" wrapText="1"/>
    </xf>
    <xf numFmtId="0" fontId="27" fillId="0" borderId="23" xfId="1" applyFont="1" applyBorder="1" applyAlignment="1">
      <alignment horizontal="center" vertical="center" wrapText="1"/>
    </xf>
    <xf numFmtId="0" fontId="22" fillId="0" borderId="24" xfId="1" applyFont="1" applyBorder="1" applyAlignment="1">
      <alignment horizontal="center" vertical="center"/>
    </xf>
    <xf numFmtId="0" fontId="22" fillId="0" borderId="0" xfId="1" applyFont="1" applyAlignment="1">
      <alignment horizontal="center" vertical="center"/>
    </xf>
    <xf numFmtId="9" fontId="2" fillId="37" borderId="14" xfId="0" applyNumberFormat="1" applyFont="1" applyFill="1" applyBorder="1" applyAlignment="1">
      <alignment horizontal="left" vertical="center" wrapText="1"/>
    </xf>
    <xf numFmtId="0" fontId="2" fillId="0" borderId="14" xfId="0" applyFont="1" applyBorder="1" applyAlignment="1">
      <alignment horizontal="left" vertical="center" wrapText="1"/>
    </xf>
    <xf numFmtId="4" fontId="2" fillId="37" borderId="14" xfId="0" applyNumberFormat="1" applyFont="1" applyFill="1" applyBorder="1" applyAlignment="1">
      <alignment horizontal="right" vertical="center" wrapText="1"/>
    </xf>
    <xf numFmtId="0" fontId="40" fillId="40" borderId="26" xfId="0" applyFont="1" applyFill="1" applyBorder="1" applyAlignment="1">
      <alignment horizontal="right" vertical="center" wrapText="1"/>
    </xf>
    <xf numFmtId="0" fontId="2" fillId="37" borderId="25" xfId="0" applyFont="1" applyFill="1" applyBorder="1" applyAlignment="1">
      <alignment horizontal="left" vertical="center" wrapText="1"/>
    </xf>
    <xf numFmtId="4" fontId="2" fillId="37" borderId="25" xfId="0" applyNumberFormat="1" applyFont="1" applyFill="1" applyBorder="1" applyAlignment="1">
      <alignment horizontal="right" vertical="center" wrapText="1"/>
    </xf>
    <xf numFmtId="14" fontId="2" fillId="37" borderId="25" xfId="0" applyNumberFormat="1" applyFont="1" applyFill="1" applyBorder="1" applyAlignment="1">
      <alignment horizontal="right" vertical="center" wrapText="1"/>
    </xf>
    <xf numFmtId="0" fontId="2" fillId="0" borderId="25" xfId="0" applyFont="1" applyBorder="1" applyAlignment="1">
      <alignment horizontal="left" vertical="center" wrapText="1"/>
    </xf>
    <xf numFmtId="4" fontId="2" fillId="37" borderId="25" xfId="0" applyNumberFormat="1" applyFont="1" applyFill="1" applyBorder="1" applyAlignment="1">
      <alignment vertical="center" wrapText="1"/>
    </xf>
    <xf numFmtId="0" fontId="2" fillId="34" borderId="25" xfId="0" applyFont="1" applyFill="1" applyBorder="1" applyAlignment="1">
      <alignment horizontal="right" vertic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2" builtinId="22" customBuiltin="1"/>
    <cellStyle name="Controlecel" xfId="14" builtinId="23" customBuiltin="1"/>
    <cellStyle name="Gekoppelde cel" xfId="13" builtinId="24" customBuiltin="1"/>
    <cellStyle name="Goed" xfId="7" builtinId="26" customBuiltin="1"/>
    <cellStyle name="Invoer" xfId="10" builtinId="20" customBuiltin="1"/>
    <cellStyle name="Kop 1" xfId="3" builtinId="16" customBuiltin="1"/>
    <cellStyle name="Kop 2" xfId="4" builtinId="17" customBuiltin="1"/>
    <cellStyle name="Kop 3" xfId="5" builtinId="18" customBuiltin="1"/>
    <cellStyle name="Kop 4" xfId="6" builtinId="19" customBuiltin="1"/>
    <cellStyle name="Neutraal" xfId="9" builtinId="28" customBuiltin="1"/>
    <cellStyle name="Notitie" xfId="16" builtinId="10" customBuiltin="1"/>
    <cellStyle name="Ongeldig" xfId="8" builtinId="27" customBuiltin="1"/>
    <cellStyle name="Standaard" xfId="0" builtinId="0"/>
    <cellStyle name="Standaard 2" xfId="1" xr:uid="{00000000-0005-0000-0000-000025000000}"/>
    <cellStyle name="Titel" xfId="2" builtinId="15" customBuiltin="1"/>
    <cellStyle name="Totaal" xfId="18" builtinId="25" customBuiltin="1"/>
    <cellStyle name="Uitvoer" xfId="11" builtinId="21" customBuiltin="1"/>
    <cellStyle name="Verklarende tekst" xfId="17" builtinId="53" customBuiltin="1"/>
    <cellStyle name="Waarschuwingstekst" xfId="15" builtinId="11" customBuiltin="1"/>
  </cellStyles>
  <dxfs count="14">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3A729"/>
      <color rgb="FFFFFFCC"/>
      <color rgb="FFFFFF00"/>
      <color rgb="FFFFCCFF"/>
      <color rgb="FF00FFFF"/>
      <color rgb="FF66FF33"/>
      <color rgb="FFFF66FF"/>
      <color rgb="FFFFFF66"/>
      <color rgb="FFCC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7613-8FED-4444-91E4-1EE64B44AC19}">
  <sheetPr codeName="Blad2">
    <pageSetUpPr fitToPage="1"/>
  </sheetPr>
  <dimension ref="A1:J173"/>
  <sheetViews>
    <sheetView tabSelected="1" zoomScaleNormal="100" workbookViewId="0">
      <pane xSplit="1" ySplit="1" topLeftCell="B54" activePane="bottomRight" state="frozen"/>
      <selection pane="topRight" activeCell="B1" sqref="B1"/>
      <selection pane="bottomLeft" activeCell="A2" sqref="A2"/>
      <selection pane="bottomRight" activeCell="I60" sqref="I60"/>
    </sheetView>
  </sheetViews>
  <sheetFormatPr defaultColWidth="8.88671875" defaultRowHeight="14.4" x14ac:dyDescent="0.3"/>
  <cols>
    <col min="1" max="1" width="17.33203125" style="4" bestFit="1" customWidth="1"/>
    <col min="2" max="2" width="15.6640625" style="4" customWidth="1"/>
    <col min="3" max="3" width="19" style="4" bestFit="1" customWidth="1"/>
    <col min="4" max="5" width="23.109375" style="4" customWidth="1"/>
    <col min="6" max="6" width="85.5546875" style="24" customWidth="1"/>
    <col min="7" max="7" width="14.6640625" style="9" customWidth="1"/>
    <col min="8" max="8" width="23.33203125" style="10" customWidth="1"/>
    <col min="9" max="9" width="35.33203125" style="4" bestFit="1" customWidth="1"/>
    <col min="10" max="10" width="12.5546875" style="4" bestFit="1" customWidth="1"/>
    <col min="11" max="16384" width="8.88671875" style="4"/>
  </cols>
  <sheetData>
    <row r="1" spans="1:8" ht="23.4" x14ac:dyDescent="0.3">
      <c r="A1" s="227" t="s">
        <v>1831</v>
      </c>
      <c r="B1" s="228"/>
      <c r="C1" s="228"/>
      <c r="D1" s="228"/>
      <c r="E1" s="228"/>
      <c r="F1" s="228"/>
      <c r="G1" s="228"/>
      <c r="H1" s="229"/>
    </row>
    <row r="2" spans="1:8" ht="43.5" customHeight="1" x14ac:dyDescent="0.3">
      <c r="A2" s="232" t="s">
        <v>1713</v>
      </c>
      <c r="B2" s="232"/>
      <c r="C2" s="232"/>
      <c r="D2" s="232"/>
      <c r="E2" s="232"/>
      <c r="F2" s="232"/>
      <c r="G2" s="232"/>
      <c r="H2" s="232"/>
    </row>
    <row r="3" spans="1:8" s="24" customFormat="1" ht="43.2" x14ac:dyDescent="0.3">
      <c r="A3" s="139" t="s">
        <v>0</v>
      </c>
      <c r="B3" s="139" t="s">
        <v>1</v>
      </c>
      <c r="C3" s="139" t="s">
        <v>2</v>
      </c>
      <c r="D3" s="119" t="s">
        <v>3</v>
      </c>
      <c r="E3" s="139" t="s">
        <v>4</v>
      </c>
      <c r="F3" s="139" t="s">
        <v>5</v>
      </c>
      <c r="G3" s="140" t="s">
        <v>6</v>
      </c>
      <c r="H3" s="139" t="s">
        <v>7</v>
      </c>
    </row>
    <row r="4" spans="1:8" s="24" customFormat="1" x14ac:dyDescent="0.3">
      <c r="A4" s="230" t="s">
        <v>8</v>
      </c>
      <c r="B4" s="230"/>
      <c r="C4" s="230"/>
      <c r="D4" s="230"/>
      <c r="E4" s="230"/>
      <c r="F4" s="231"/>
      <c r="G4" s="141">
        <f>SUM(G5:G31)</f>
        <v>8152419.4401071277</v>
      </c>
      <c r="H4" s="142"/>
    </row>
    <row r="5" spans="1:8" ht="43.2" x14ac:dyDescent="0.3">
      <c r="A5" s="147" t="s">
        <v>79</v>
      </c>
      <c r="B5" s="148" t="s">
        <v>10</v>
      </c>
      <c r="C5" s="147" t="s">
        <v>75</v>
      </c>
      <c r="D5" s="147" t="s">
        <v>80</v>
      </c>
      <c r="E5" s="147" t="s">
        <v>81</v>
      </c>
      <c r="F5" s="143" t="s">
        <v>82</v>
      </c>
      <c r="G5" s="149">
        <v>183607.61</v>
      </c>
      <c r="H5" s="145" t="s">
        <v>87</v>
      </c>
    </row>
    <row r="6" spans="1:8" s="24" customFormat="1" ht="28.8" x14ac:dyDescent="0.3">
      <c r="A6" s="147" t="s">
        <v>251</v>
      </c>
      <c r="B6" s="147" t="s">
        <v>9</v>
      </c>
      <c r="C6" s="147" t="s">
        <v>43</v>
      </c>
      <c r="D6" s="147" t="s">
        <v>248</v>
      </c>
      <c r="E6" s="147" t="s">
        <v>249</v>
      </c>
      <c r="F6" s="143" t="s">
        <v>250</v>
      </c>
      <c r="G6" s="164">
        <v>409368.03</v>
      </c>
      <c r="H6" s="160">
        <v>44691</v>
      </c>
    </row>
    <row r="7" spans="1:8" s="24" customFormat="1" ht="43.2" x14ac:dyDescent="0.3">
      <c r="A7" s="169" t="s">
        <v>300</v>
      </c>
      <c r="B7" s="150" t="s">
        <v>14</v>
      </c>
      <c r="C7" s="150" t="s">
        <v>303</v>
      </c>
      <c r="D7" s="150" t="s">
        <v>301</v>
      </c>
      <c r="E7" s="150" t="s">
        <v>302</v>
      </c>
      <c r="F7" s="170" t="s">
        <v>442</v>
      </c>
      <c r="G7" s="149">
        <v>144001.9107057628</v>
      </c>
      <c r="H7" s="159" t="s">
        <v>434</v>
      </c>
    </row>
    <row r="8" spans="1:8" s="24" customFormat="1" ht="43.2" x14ac:dyDescent="0.3">
      <c r="A8" s="171" t="s">
        <v>314</v>
      </c>
      <c r="B8" s="171" t="s">
        <v>10</v>
      </c>
      <c r="C8" s="171" t="s">
        <v>316</v>
      </c>
      <c r="D8" s="171" t="s">
        <v>248</v>
      </c>
      <c r="E8" s="171" t="s">
        <v>315</v>
      </c>
      <c r="F8" s="143" t="s">
        <v>443</v>
      </c>
      <c r="G8" s="149">
        <v>73667.92</v>
      </c>
      <c r="H8" s="159" t="s">
        <v>433</v>
      </c>
    </row>
    <row r="9" spans="1:8" s="24" customFormat="1" ht="28.8" x14ac:dyDescent="0.3">
      <c r="A9" s="147" t="s">
        <v>361</v>
      </c>
      <c r="B9" s="147" t="s">
        <v>10</v>
      </c>
      <c r="C9" s="174" t="s">
        <v>289</v>
      </c>
      <c r="D9" s="172" t="s">
        <v>358</v>
      </c>
      <c r="E9" s="172" t="s">
        <v>359</v>
      </c>
      <c r="F9" s="175" t="s">
        <v>360</v>
      </c>
      <c r="G9" s="149">
        <v>119151.52</v>
      </c>
      <c r="H9" s="226" t="s">
        <v>1832</v>
      </c>
    </row>
    <row r="10" spans="1:8" s="166" customFormat="1" ht="43.2" x14ac:dyDescent="0.3">
      <c r="A10" s="147" t="s">
        <v>379</v>
      </c>
      <c r="B10" s="147" t="s">
        <v>12</v>
      </c>
      <c r="C10" s="147" t="s">
        <v>382</v>
      </c>
      <c r="D10" s="147" t="s">
        <v>380</v>
      </c>
      <c r="E10" s="147" t="s">
        <v>381</v>
      </c>
      <c r="F10" s="172" t="s">
        <v>383</v>
      </c>
      <c r="G10" s="149">
        <v>17145.580000000002</v>
      </c>
      <c r="H10" s="159" t="s">
        <v>431</v>
      </c>
    </row>
    <row r="11" spans="1:8" s="24" customFormat="1" ht="43.2" x14ac:dyDescent="0.3">
      <c r="A11" s="150" t="s">
        <v>405</v>
      </c>
      <c r="B11" s="150" t="s">
        <v>14</v>
      </c>
      <c r="C11" s="150" t="s">
        <v>303</v>
      </c>
      <c r="D11" s="150" t="s">
        <v>406</v>
      </c>
      <c r="E11" s="150" t="s">
        <v>407</v>
      </c>
      <c r="F11" s="165" t="s">
        <v>408</v>
      </c>
      <c r="G11" s="149">
        <v>79453.814597764576</v>
      </c>
      <c r="H11" s="159" t="s">
        <v>430</v>
      </c>
    </row>
    <row r="12" spans="1:8" s="24" customFormat="1" ht="43.2" x14ac:dyDescent="0.3">
      <c r="A12" s="150" t="s">
        <v>414</v>
      </c>
      <c r="B12" s="150" t="s">
        <v>9</v>
      </c>
      <c r="C12" s="150" t="s">
        <v>417</v>
      </c>
      <c r="D12" s="150" t="s">
        <v>415</v>
      </c>
      <c r="E12" s="150" t="s">
        <v>416</v>
      </c>
      <c r="F12" s="179" t="s">
        <v>444</v>
      </c>
      <c r="G12" s="149">
        <v>302609.81480360008</v>
      </c>
      <c r="H12" s="159" t="s">
        <v>435</v>
      </c>
    </row>
    <row r="13" spans="1:8" s="24" customFormat="1" ht="43.2" x14ac:dyDescent="0.3">
      <c r="A13" s="171" t="s">
        <v>489</v>
      </c>
      <c r="B13" s="171" t="s">
        <v>9</v>
      </c>
      <c r="C13" s="171" t="s">
        <v>91</v>
      </c>
      <c r="D13" s="171" t="s">
        <v>485</v>
      </c>
      <c r="E13" s="171" t="s">
        <v>486</v>
      </c>
      <c r="F13" s="172" t="s">
        <v>487</v>
      </c>
      <c r="G13" s="149">
        <v>181394.56</v>
      </c>
      <c r="H13" s="180" t="s">
        <v>488</v>
      </c>
    </row>
    <row r="14" spans="1:8" s="166" customFormat="1" ht="43.2" x14ac:dyDescent="0.3">
      <c r="A14" s="182" t="s">
        <v>1371</v>
      </c>
      <c r="B14" s="182" t="s">
        <v>13</v>
      </c>
      <c r="C14" s="147" t="s">
        <v>1195</v>
      </c>
      <c r="D14" s="147" t="s">
        <v>1372</v>
      </c>
      <c r="E14" s="147" t="s">
        <v>1373</v>
      </c>
      <c r="F14" s="147" t="s">
        <v>1374</v>
      </c>
      <c r="G14" s="144">
        <v>185290.1</v>
      </c>
      <c r="H14" s="180" t="s">
        <v>1375</v>
      </c>
    </row>
    <row r="15" spans="1:8" s="183" customFormat="1" ht="43.2" x14ac:dyDescent="0.3">
      <c r="A15" s="182" t="s">
        <v>1376</v>
      </c>
      <c r="B15" s="182" t="s">
        <v>11</v>
      </c>
      <c r="C15" s="147" t="s">
        <v>401</v>
      </c>
      <c r="D15" s="147" t="s">
        <v>1377</v>
      </c>
      <c r="E15" s="147" t="s">
        <v>1378</v>
      </c>
      <c r="F15" s="147" t="s">
        <v>1379</v>
      </c>
      <c r="G15" s="144">
        <v>44729.42</v>
      </c>
      <c r="H15" s="180" t="s">
        <v>1375</v>
      </c>
    </row>
    <row r="16" spans="1:8" s="183" customFormat="1" ht="43.2" x14ac:dyDescent="0.3">
      <c r="A16" s="182" t="s">
        <v>1380</v>
      </c>
      <c r="B16" s="182" t="s">
        <v>13</v>
      </c>
      <c r="C16" s="147" t="s">
        <v>1381</v>
      </c>
      <c r="D16" s="147" t="s">
        <v>1382</v>
      </c>
      <c r="E16" s="147" t="s">
        <v>1383</v>
      </c>
      <c r="F16" s="147" t="s">
        <v>1384</v>
      </c>
      <c r="G16" s="144">
        <v>86756.45</v>
      </c>
      <c r="H16" s="180" t="s">
        <v>1375</v>
      </c>
    </row>
    <row r="17" spans="1:10" s="184" customFormat="1" ht="43.2" x14ac:dyDescent="0.3">
      <c r="A17" s="182" t="s">
        <v>1385</v>
      </c>
      <c r="B17" s="182" t="s">
        <v>9</v>
      </c>
      <c r="C17" s="147" t="s">
        <v>43</v>
      </c>
      <c r="D17" s="147" t="s">
        <v>1386</v>
      </c>
      <c r="E17" s="147" t="s">
        <v>1387</v>
      </c>
      <c r="F17" s="147" t="s">
        <v>1388</v>
      </c>
      <c r="G17" s="144">
        <v>113291.29</v>
      </c>
      <c r="H17" s="180" t="s">
        <v>1375</v>
      </c>
    </row>
    <row r="18" spans="1:10" s="146" customFormat="1" ht="43.2" x14ac:dyDescent="0.3">
      <c r="A18" s="182" t="s">
        <v>379</v>
      </c>
      <c r="B18" s="182" t="s">
        <v>12</v>
      </c>
      <c r="C18" s="147" t="s">
        <v>382</v>
      </c>
      <c r="D18" s="147" t="s">
        <v>380</v>
      </c>
      <c r="E18" s="147" t="s">
        <v>381</v>
      </c>
      <c r="F18" s="147" t="s">
        <v>383</v>
      </c>
      <c r="G18" s="144">
        <v>57495.95</v>
      </c>
      <c r="H18" s="180" t="s">
        <v>1375</v>
      </c>
    </row>
    <row r="19" spans="1:10" s="161" customFormat="1" ht="43.2" x14ac:dyDescent="0.3">
      <c r="A19" s="182" t="s">
        <v>1397</v>
      </c>
      <c r="B19" s="182" t="s">
        <v>12</v>
      </c>
      <c r="C19" s="147" t="s">
        <v>1398</v>
      </c>
      <c r="D19" s="147" t="s">
        <v>1399</v>
      </c>
      <c r="E19" s="185" t="s">
        <v>1833</v>
      </c>
      <c r="F19" s="147" t="s">
        <v>1400</v>
      </c>
      <c r="G19" s="144">
        <v>95622.99</v>
      </c>
      <c r="H19" s="180" t="s">
        <v>1375</v>
      </c>
    </row>
    <row r="20" spans="1:10" s="161" customFormat="1" ht="43.2" x14ac:dyDescent="0.3">
      <c r="A20" s="182" t="s">
        <v>1401</v>
      </c>
      <c r="B20" s="182" t="s">
        <v>11</v>
      </c>
      <c r="C20" s="147" t="s">
        <v>135</v>
      </c>
      <c r="D20" s="147" t="s">
        <v>1402</v>
      </c>
      <c r="E20" s="147" t="s">
        <v>1403</v>
      </c>
      <c r="F20" s="147" t="s">
        <v>1404</v>
      </c>
      <c r="G20" s="144">
        <v>17174.490000000002</v>
      </c>
      <c r="H20" s="180" t="s">
        <v>1375</v>
      </c>
    </row>
    <row r="21" spans="1:10" s="24" customFormat="1" ht="43.2" x14ac:dyDescent="0.3">
      <c r="A21" s="147" t="s">
        <v>1428</v>
      </c>
      <c r="B21" s="172" t="s">
        <v>10</v>
      </c>
      <c r="C21" s="172" t="s">
        <v>1429</v>
      </c>
      <c r="D21" s="172" t="s">
        <v>1430</v>
      </c>
      <c r="E21" s="172" t="s">
        <v>1431</v>
      </c>
      <c r="F21" s="172" t="s">
        <v>1432</v>
      </c>
      <c r="G21" s="149">
        <v>216280.36</v>
      </c>
      <c r="H21" s="180" t="s">
        <v>1410</v>
      </c>
    </row>
    <row r="22" spans="1:10" s="24" customFormat="1" ht="43.2" x14ac:dyDescent="0.3">
      <c r="A22" s="147" t="s">
        <v>1433</v>
      </c>
      <c r="B22" s="143" t="s">
        <v>9</v>
      </c>
      <c r="C22" s="143" t="s">
        <v>1421</v>
      </c>
      <c r="D22" s="143" t="s">
        <v>1434</v>
      </c>
      <c r="E22" s="143" t="s">
        <v>1435</v>
      </c>
      <c r="F22" s="143" t="s">
        <v>1436</v>
      </c>
      <c r="G22" s="186">
        <v>74350</v>
      </c>
      <c r="H22" s="180" t="s">
        <v>1410</v>
      </c>
    </row>
    <row r="23" spans="1:10" s="24" customFormat="1" ht="43.2" x14ac:dyDescent="0.3">
      <c r="A23" s="147" t="s">
        <v>1437</v>
      </c>
      <c r="B23" s="143" t="s">
        <v>13</v>
      </c>
      <c r="C23" s="143" t="s">
        <v>1381</v>
      </c>
      <c r="D23" s="143" t="s">
        <v>1438</v>
      </c>
      <c r="E23" s="143" t="s">
        <v>1439</v>
      </c>
      <c r="F23" s="143" t="s">
        <v>1440</v>
      </c>
      <c r="G23" s="186">
        <v>80103.839999999997</v>
      </c>
      <c r="H23" s="180" t="s">
        <v>1410</v>
      </c>
    </row>
    <row r="24" spans="1:10" s="166" customFormat="1" ht="43.2" x14ac:dyDescent="0.3">
      <c r="A24" s="147" t="s">
        <v>1445</v>
      </c>
      <c r="B24" s="187" t="s">
        <v>10</v>
      </c>
      <c r="C24" s="187" t="s">
        <v>1446</v>
      </c>
      <c r="D24" s="187" t="s">
        <v>1447</v>
      </c>
      <c r="E24" s="187" t="s">
        <v>1448</v>
      </c>
      <c r="F24" s="187" t="s">
        <v>1449</v>
      </c>
      <c r="G24" s="186">
        <v>148118.28</v>
      </c>
      <c r="H24" s="180" t="s">
        <v>1410</v>
      </c>
    </row>
    <row r="25" spans="1:10" s="166" customFormat="1" ht="43.2" x14ac:dyDescent="0.3">
      <c r="A25" s="147" t="s">
        <v>1450</v>
      </c>
      <c r="B25" s="143" t="s">
        <v>10</v>
      </c>
      <c r="C25" s="143" t="s">
        <v>1451</v>
      </c>
      <c r="D25" s="143" t="s">
        <v>1452</v>
      </c>
      <c r="E25" s="24" t="s">
        <v>1453</v>
      </c>
      <c r="F25" s="143" t="s">
        <v>1454</v>
      </c>
      <c r="G25" s="186">
        <v>87101.94</v>
      </c>
      <c r="H25" s="180" t="s">
        <v>1410</v>
      </c>
    </row>
    <row r="26" spans="1:10" s="183" customFormat="1" ht="28.8" x14ac:dyDescent="0.3">
      <c r="A26" s="143" t="s">
        <v>1465</v>
      </c>
      <c r="B26" s="187" t="s">
        <v>12</v>
      </c>
      <c r="C26" s="143" t="s">
        <v>1466</v>
      </c>
      <c r="D26" s="143" t="s">
        <v>1467</v>
      </c>
      <c r="E26" s="143" t="s">
        <v>1468</v>
      </c>
      <c r="F26" s="143" t="s">
        <v>1469</v>
      </c>
      <c r="G26" s="188">
        <v>73378.87</v>
      </c>
      <c r="H26" s="160">
        <v>45076</v>
      </c>
    </row>
    <row r="27" spans="1:10" s="183" customFormat="1" ht="43.2" x14ac:dyDescent="0.3">
      <c r="A27" s="143" t="s">
        <v>1470</v>
      </c>
      <c r="B27" s="143" t="s">
        <v>13</v>
      </c>
      <c r="C27" s="143" t="s">
        <v>1471</v>
      </c>
      <c r="D27" s="143" t="s">
        <v>1472</v>
      </c>
      <c r="E27" s="143" t="s">
        <v>1473</v>
      </c>
      <c r="F27" s="143" t="s">
        <v>1474</v>
      </c>
      <c r="G27" s="188">
        <v>982034.86</v>
      </c>
      <c r="H27" s="160">
        <v>45112</v>
      </c>
    </row>
    <row r="28" spans="1:10" s="24" customFormat="1" ht="28.8" x14ac:dyDescent="0.3">
      <c r="A28" s="147" t="s">
        <v>1475</v>
      </c>
      <c r="B28" s="147" t="s">
        <v>13</v>
      </c>
      <c r="C28" s="147" t="s">
        <v>1381</v>
      </c>
      <c r="D28" s="147" t="s">
        <v>1438</v>
      </c>
      <c r="E28" s="147" t="s">
        <v>1476</v>
      </c>
      <c r="F28" s="147" t="s">
        <v>1477</v>
      </c>
      <c r="G28" s="149">
        <v>1617596.24</v>
      </c>
      <c r="H28" s="160">
        <v>45251</v>
      </c>
    </row>
    <row r="29" spans="1:10" s="184" customFormat="1" ht="43.2" x14ac:dyDescent="0.3">
      <c r="A29" s="147" t="s">
        <v>1397</v>
      </c>
      <c r="B29" s="147" t="s">
        <v>12</v>
      </c>
      <c r="C29" s="174" t="s">
        <v>1398</v>
      </c>
      <c r="D29" s="172" t="s">
        <v>1478</v>
      </c>
      <c r="E29" s="189" t="s">
        <v>1479</v>
      </c>
      <c r="F29" s="175" t="s">
        <v>1400</v>
      </c>
      <c r="G29" s="149">
        <v>165146.18</v>
      </c>
      <c r="H29" s="190" t="s">
        <v>1480</v>
      </c>
    </row>
    <row r="30" spans="1:10" s="161" customFormat="1" ht="43.2" x14ac:dyDescent="0.3">
      <c r="A30" s="147" t="s">
        <v>1481</v>
      </c>
      <c r="B30" s="143" t="s">
        <v>12</v>
      </c>
      <c r="C30" s="143" t="s">
        <v>1364</v>
      </c>
      <c r="D30" s="147" t="s">
        <v>1482</v>
      </c>
      <c r="E30" s="147" t="s">
        <v>1483</v>
      </c>
      <c r="F30" s="143" t="s">
        <v>1484</v>
      </c>
      <c r="G30" s="149">
        <v>80636.149999999994</v>
      </c>
      <c r="H30" s="190" t="s">
        <v>1480</v>
      </c>
    </row>
    <row r="31" spans="1:10" s="183" customFormat="1" ht="29.4" thickBot="1" x14ac:dyDescent="0.35">
      <c r="A31" s="254" t="s">
        <v>1486</v>
      </c>
      <c r="B31" s="254" t="s">
        <v>11</v>
      </c>
      <c r="C31" s="254" t="s">
        <v>135</v>
      </c>
      <c r="D31" s="254" t="s">
        <v>1487</v>
      </c>
      <c r="E31" s="254" t="s">
        <v>1488</v>
      </c>
      <c r="F31" s="254" t="s">
        <v>1489</v>
      </c>
      <c r="G31" s="255">
        <v>2516911.27</v>
      </c>
      <c r="H31" s="256">
        <v>45260</v>
      </c>
    </row>
    <row r="32" spans="1:10" s="166" customFormat="1" ht="43.2" x14ac:dyDescent="0.3">
      <c r="A32" s="201" t="s">
        <v>74</v>
      </c>
      <c r="B32" s="250" t="s">
        <v>10</v>
      </c>
      <c r="C32" s="201" t="s">
        <v>75</v>
      </c>
      <c r="D32" s="201" t="s">
        <v>76</v>
      </c>
      <c r="E32" s="201" t="s">
        <v>77</v>
      </c>
      <c r="F32" s="251" t="s">
        <v>78</v>
      </c>
      <c r="G32" s="252">
        <v>794800.66</v>
      </c>
      <c r="H32" s="253" t="s">
        <v>87</v>
      </c>
      <c r="I32" s="146"/>
      <c r="J32" s="146"/>
    </row>
    <row r="33" spans="1:10" s="146" customFormat="1" ht="43.2" x14ac:dyDescent="0.3">
      <c r="A33" s="182" t="s">
        <v>1389</v>
      </c>
      <c r="B33" s="182" t="s">
        <v>10</v>
      </c>
      <c r="C33" s="147" t="s">
        <v>1390</v>
      </c>
      <c r="D33" s="147" t="s">
        <v>1391</v>
      </c>
      <c r="E33" s="147" t="s">
        <v>1392</v>
      </c>
      <c r="F33" s="147" t="s">
        <v>1393</v>
      </c>
      <c r="G33" s="144">
        <v>120597.22</v>
      </c>
      <c r="H33" s="180" t="s">
        <v>1375</v>
      </c>
    </row>
    <row r="34" spans="1:10" s="146" customFormat="1" ht="43.8" thickBot="1" x14ac:dyDescent="0.35">
      <c r="A34" s="257" t="s">
        <v>1459</v>
      </c>
      <c r="B34" s="257" t="s">
        <v>14</v>
      </c>
      <c r="C34" s="257" t="s">
        <v>1460</v>
      </c>
      <c r="D34" s="257" t="s">
        <v>1461</v>
      </c>
      <c r="E34" s="257" t="s">
        <v>1462</v>
      </c>
      <c r="F34" s="257" t="s">
        <v>1463</v>
      </c>
      <c r="G34" s="258">
        <v>145069.97</v>
      </c>
      <c r="H34" s="259" t="s">
        <v>1464</v>
      </c>
      <c r="I34" s="24"/>
      <c r="J34" s="24"/>
    </row>
    <row r="35" spans="1:10" s="24" customFormat="1" ht="43.2" x14ac:dyDescent="0.3">
      <c r="A35" s="143" t="s">
        <v>44</v>
      </c>
      <c r="B35" s="143" t="s">
        <v>10</v>
      </c>
      <c r="C35" s="143" t="s">
        <v>47</v>
      </c>
      <c r="D35" s="143" t="s">
        <v>45</v>
      </c>
      <c r="E35" s="143" t="s">
        <v>46</v>
      </c>
      <c r="F35" s="143" t="s">
        <v>436</v>
      </c>
      <c r="G35" s="144">
        <v>110035.44327826973</v>
      </c>
      <c r="H35" s="145" t="s">
        <v>49</v>
      </c>
      <c r="I35" s="146"/>
      <c r="J35" s="146"/>
    </row>
    <row r="36" spans="1:10" s="24" customFormat="1" ht="43.2" x14ac:dyDescent="0.3">
      <c r="A36" s="150" t="s">
        <v>88</v>
      </c>
      <c r="B36" s="150" t="s">
        <v>9</v>
      </c>
      <c r="C36" s="150" t="s">
        <v>91</v>
      </c>
      <c r="D36" s="150" t="s">
        <v>89</v>
      </c>
      <c r="E36" s="150" t="s">
        <v>90</v>
      </c>
      <c r="F36" s="150" t="s">
        <v>93</v>
      </c>
      <c r="G36" s="151">
        <v>213515.36636405857</v>
      </c>
      <c r="H36" s="152" t="s">
        <v>92</v>
      </c>
      <c r="I36" s="146"/>
      <c r="J36" s="146"/>
    </row>
    <row r="37" spans="1:10" s="24" customFormat="1" ht="43.2" x14ac:dyDescent="0.3">
      <c r="A37" s="153" t="s">
        <v>94</v>
      </c>
      <c r="B37" s="153" t="s">
        <v>14</v>
      </c>
      <c r="C37" s="153" t="s">
        <v>95</v>
      </c>
      <c r="D37" s="153" t="s">
        <v>96</v>
      </c>
      <c r="E37" s="153" t="s">
        <v>97</v>
      </c>
      <c r="F37" s="154" t="s">
        <v>98</v>
      </c>
      <c r="G37" s="155">
        <v>132197.4</v>
      </c>
      <c r="H37" s="145" t="s">
        <v>179</v>
      </c>
      <c r="I37" s="146"/>
      <c r="J37" s="146"/>
    </row>
    <row r="38" spans="1:10" s="24" customFormat="1" ht="43.2" x14ac:dyDescent="0.3">
      <c r="A38" s="156" t="s">
        <v>193</v>
      </c>
      <c r="B38" s="156" t="s">
        <v>10</v>
      </c>
      <c r="C38" s="156" t="s">
        <v>194</v>
      </c>
      <c r="D38" s="156" t="s">
        <v>195</v>
      </c>
      <c r="E38" s="157" t="s">
        <v>196</v>
      </c>
      <c r="F38" s="157" t="s">
        <v>438</v>
      </c>
      <c r="G38" s="158">
        <v>188844.15</v>
      </c>
      <c r="H38" s="159" t="s">
        <v>197</v>
      </c>
      <c r="I38" s="146"/>
      <c r="J38" s="146"/>
    </row>
    <row r="39" spans="1:10" s="24" customFormat="1" ht="43.2" x14ac:dyDescent="0.3">
      <c r="A39" s="147" t="s">
        <v>190</v>
      </c>
      <c r="B39" s="147" t="s">
        <v>10</v>
      </c>
      <c r="C39" s="147" t="s">
        <v>180</v>
      </c>
      <c r="D39" s="147" t="s">
        <v>181</v>
      </c>
      <c r="E39" s="147" t="s">
        <v>182</v>
      </c>
      <c r="F39" s="147" t="s">
        <v>439</v>
      </c>
      <c r="G39" s="144">
        <v>2628374.85</v>
      </c>
      <c r="H39" s="160">
        <v>44665</v>
      </c>
      <c r="I39" s="146"/>
      <c r="J39" s="146"/>
    </row>
    <row r="40" spans="1:10" s="24" customFormat="1" ht="43.2" x14ac:dyDescent="0.3">
      <c r="A40" s="162" t="s">
        <v>222</v>
      </c>
      <c r="B40" s="162" t="s">
        <v>11</v>
      </c>
      <c r="C40" s="162" t="s">
        <v>157</v>
      </c>
      <c r="D40" s="162" t="s">
        <v>223</v>
      </c>
      <c r="E40" s="162" t="s">
        <v>224</v>
      </c>
      <c r="F40" s="143" t="s">
        <v>437</v>
      </c>
      <c r="G40" s="144">
        <v>130723.46</v>
      </c>
      <c r="H40" s="159" t="s">
        <v>225</v>
      </c>
      <c r="I40" s="146"/>
      <c r="J40" s="146"/>
    </row>
    <row r="41" spans="1:10" s="24" customFormat="1" ht="43.2" x14ac:dyDescent="0.3">
      <c r="A41" s="147" t="s">
        <v>226</v>
      </c>
      <c r="B41" s="163" t="s">
        <v>9</v>
      </c>
      <c r="C41" s="147" t="s">
        <v>227</v>
      </c>
      <c r="D41" s="147" t="s">
        <v>228</v>
      </c>
      <c r="E41" s="147" t="s">
        <v>229</v>
      </c>
      <c r="F41" s="143" t="s">
        <v>230</v>
      </c>
      <c r="G41" s="144">
        <v>20866.922694150126</v>
      </c>
      <c r="H41" s="159" t="s">
        <v>236</v>
      </c>
      <c r="I41" s="146"/>
      <c r="J41" s="146"/>
    </row>
    <row r="42" spans="1:10" s="24" customFormat="1" ht="43.2" x14ac:dyDescent="0.3">
      <c r="A42" s="147" t="s">
        <v>231</v>
      </c>
      <c r="B42" s="163" t="s">
        <v>9</v>
      </c>
      <c r="C42" s="147" t="s">
        <v>232</v>
      </c>
      <c r="D42" s="147" t="s">
        <v>233</v>
      </c>
      <c r="E42" s="147" t="s">
        <v>234</v>
      </c>
      <c r="F42" s="143" t="s">
        <v>235</v>
      </c>
      <c r="G42" s="144">
        <v>20378.830201770877</v>
      </c>
      <c r="H42" s="159" t="s">
        <v>236</v>
      </c>
      <c r="I42" s="146"/>
      <c r="J42" s="146"/>
    </row>
    <row r="43" spans="1:10" s="24" customFormat="1" ht="43.2" x14ac:dyDescent="0.3">
      <c r="A43" s="153" t="s">
        <v>94</v>
      </c>
      <c r="B43" s="153" t="s">
        <v>14</v>
      </c>
      <c r="C43" s="153" t="s">
        <v>95</v>
      </c>
      <c r="D43" s="153" t="s">
        <v>96</v>
      </c>
      <c r="E43" s="153" t="s">
        <v>97</v>
      </c>
      <c r="F43" s="154" t="s">
        <v>98</v>
      </c>
      <c r="G43" s="155">
        <v>280756.09000000003</v>
      </c>
      <c r="H43" s="159" t="s">
        <v>426</v>
      </c>
      <c r="I43" s="146"/>
      <c r="J43" s="146"/>
    </row>
    <row r="44" spans="1:10" s="24" customFormat="1" ht="57.6" x14ac:dyDescent="0.3">
      <c r="A44" s="150" t="s">
        <v>252</v>
      </c>
      <c r="B44" s="150" t="s">
        <v>10</v>
      </c>
      <c r="C44" s="150" t="s">
        <v>255</v>
      </c>
      <c r="D44" s="150" t="s">
        <v>253</v>
      </c>
      <c r="E44" s="150" t="s">
        <v>254</v>
      </c>
      <c r="F44" s="165" t="s">
        <v>440</v>
      </c>
      <c r="G44" s="149">
        <v>499778.83</v>
      </c>
      <c r="H44" s="159" t="s">
        <v>426</v>
      </c>
      <c r="I44" s="146"/>
      <c r="J44" s="146"/>
    </row>
    <row r="45" spans="1:10" s="24" customFormat="1" ht="43.2" x14ac:dyDescent="0.3">
      <c r="A45" s="167" t="s">
        <v>261</v>
      </c>
      <c r="B45" s="167" t="s">
        <v>11</v>
      </c>
      <c r="C45" s="167" t="s">
        <v>256</v>
      </c>
      <c r="D45" s="167" t="s">
        <v>257</v>
      </c>
      <c r="E45" s="167" t="s">
        <v>257</v>
      </c>
      <c r="F45" s="147" t="s">
        <v>441</v>
      </c>
      <c r="G45" s="168">
        <v>3005132.72</v>
      </c>
      <c r="H45" s="160">
        <v>44721</v>
      </c>
      <c r="I45" s="146"/>
      <c r="J45" s="146"/>
    </row>
    <row r="46" spans="1:10" s="24" customFormat="1" ht="43.2" x14ac:dyDescent="0.3">
      <c r="A46" s="150" t="s">
        <v>343</v>
      </c>
      <c r="B46" s="150" t="s">
        <v>11</v>
      </c>
      <c r="C46" s="150" t="s">
        <v>346</v>
      </c>
      <c r="D46" s="150" t="s">
        <v>344</v>
      </c>
      <c r="E46" s="150" t="s">
        <v>345</v>
      </c>
      <c r="F46" s="172" t="s">
        <v>347</v>
      </c>
      <c r="G46" s="173">
        <v>701025.44</v>
      </c>
      <c r="H46" s="159" t="s">
        <v>432</v>
      </c>
      <c r="I46" s="146"/>
      <c r="J46" s="146"/>
    </row>
    <row r="47" spans="1:10" s="24" customFormat="1" ht="28.8" x14ac:dyDescent="0.3">
      <c r="A47" s="171" t="s">
        <v>331</v>
      </c>
      <c r="B47" s="176" t="s">
        <v>14</v>
      </c>
      <c r="C47" s="171" t="s">
        <v>318</v>
      </c>
      <c r="D47" s="171" t="s">
        <v>319</v>
      </c>
      <c r="E47" s="171" t="s">
        <v>320</v>
      </c>
      <c r="F47" s="143" t="s">
        <v>321</v>
      </c>
      <c r="G47" s="149">
        <v>1281437.46</v>
      </c>
      <c r="H47" s="160">
        <v>44841</v>
      </c>
      <c r="I47" s="146"/>
      <c r="J47" s="146"/>
    </row>
    <row r="48" spans="1:10" s="24" customFormat="1" ht="43.2" x14ac:dyDescent="0.3">
      <c r="A48" s="147" t="s">
        <v>410</v>
      </c>
      <c r="B48" s="147" t="s">
        <v>9</v>
      </c>
      <c r="C48" s="177" t="s">
        <v>342</v>
      </c>
      <c r="D48" s="147" t="s">
        <v>411</v>
      </c>
      <c r="E48" s="147" t="s">
        <v>412</v>
      </c>
      <c r="F48" s="178" t="s">
        <v>413</v>
      </c>
      <c r="G48" s="149">
        <v>207906.5</v>
      </c>
      <c r="H48" s="159" t="s">
        <v>429</v>
      </c>
      <c r="I48" s="146"/>
      <c r="J48" s="146"/>
    </row>
    <row r="49" spans="1:10" s="24" customFormat="1" ht="43.2" x14ac:dyDescent="0.3">
      <c r="A49" s="175" t="s">
        <v>421</v>
      </c>
      <c r="B49" s="175" t="s">
        <v>13</v>
      </c>
      <c r="C49" s="177" t="s">
        <v>424</v>
      </c>
      <c r="D49" s="147" t="s">
        <v>422</v>
      </c>
      <c r="E49" s="147" t="s">
        <v>423</v>
      </c>
      <c r="F49" s="178" t="s">
        <v>425</v>
      </c>
      <c r="G49" s="149">
        <v>386220.73</v>
      </c>
      <c r="H49" s="159" t="s">
        <v>458</v>
      </c>
      <c r="I49" s="146"/>
      <c r="J49" s="146"/>
    </row>
    <row r="50" spans="1:10" s="24" customFormat="1" ht="57.6" x14ac:dyDescent="0.3">
      <c r="A50" s="150" t="s">
        <v>462</v>
      </c>
      <c r="B50" s="150" t="s">
        <v>13</v>
      </c>
      <c r="C50" s="150" t="s">
        <v>463</v>
      </c>
      <c r="D50" s="150" t="s">
        <v>464</v>
      </c>
      <c r="E50" s="150" t="s">
        <v>424</v>
      </c>
      <c r="F50" s="172" t="s">
        <v>465</v>
      </c>
      <c r="G50" s="149">
        <v>14255.389999999956</v>
      </c>
      <c r="H50" s="159" t="s">
        <v>466</v>
      </c>
      <c r="I50" s="146"/>
      <c r="J50" s="146"/>
    </row>
    <row r="51" spans="1:10" s="24" customFormat="1" ht="43.2" x14ac:dyDescent="0.3">
      <c r="A51" s="147" t="s">
        <v>505</v>
      </c>
      <c r="B51" s="147" t="s">
        <v>12</v>
      </c>
      <c r="C51" s="147" t="s">
        <v>382</v>
      </c>
      <c r="D51" s="147" t="s">
        <v>459</v>
      </c>
      <c r="E51" s="147" t="s">
        <v>460</v>
      </c>
      <c r="F51" s="147" t="s">
        <v>461</v>
      </c>
      <c r="G51" s="164">
        <v>248699.24</v>
      </c>
      <c r="H51" s="181">
        <v>44907</v>
      </c>
      <c r="I51" s="146"/>
      <c r="J51" s="146"/>
    </row>
    <row r="52" spans="1:10" s="24" customFormat="1" ht="43.2" x14ac:dyDescent="0.3">
      <c r="A52" s="182" t="s">
        <v>1394</v>
      </c>
      <c r="B52" s="182" t="s">
        <v>10</v>
      </c>
      <c r="C52" s="147" t="s">
        <v>213</v>
      </c>
      <c r="D52" s="147" t="s">
        <v>181</v>
      </c>
      <c r="E52" s="147" t="s">
        <v>1395</v>
      </c>
      <c r="F52" s="147" t="s">
        <v>1396</v>
      </c>
      <c r="G52" s="144">
        <v>115623.51</v>
      </c>
      <c r="H52" s="180" t="s">
        <v>1375</v>
      </c>
      <c r="I52" s="146"/>
      <c r="J52" s="146"/>
    </row>
    <row r="53" spans="1:10" s="24" customFormat="1" ht="43.2" x14ac:dyDescent="0.3">
      <c r="A53" s="147" t="s">
        <v>1405</v>
      </c>
      <c r="B53" s="143" t="s">
        <v>12</v>
      </c>
      <c r="C53" s="143" t="s">
        <v>1406</v>
      </c>
      <c r="D53" s="143" t="s">
        <v>1407</v>
      </c>
      <c r="E53" s="143" t="s">
        <v>1408</v>
      </c>
      <c r="F53" s="143" t="s">
        <v>1409</v>
      </c>
      <c r="G53" s="186">
        <v>31328.07</v>
      </c>
      <c r="H53" s="180" t="s">
        <v>1410</v>
      </c>
      <c r="I53" s="146"/>
      <c r="J53" s="146"/>
    </row>
    <row r="54" spans="1:10" s="24" customFormat="1" ht="43.2" x14ac:dyDescent="0.3">
      <c r="A54" s="147" t="s">
        <v>1411</v>
      </c>
      <c r="B54" s="143" t="s">
        <v>12</v>
      </c>
      <c r="C54" s="143" t="s">
        <v>382</v>
      </c>
      <c r="D54" s="143" t="s">
        <v>1407</v>
      </c>
      <c r="E54" s="143" t="s">
        <v>1408</v>
      </c>
      <c r="F54" s="143" t="s">
        <v>1412</v>
      </c>
      <c r="G54" s="186">
        <v>72092.06</v>
      </c>
      <c r="H54" s="180" t="s">
        <v>1410</v>
      </c>
      <c r="I54" s="146"/>
      <c r="J54" s="146"/>
    </row>
    <row r="55" spans="1:10" s="24" customFormat="1" ht="43.2" x14ac:dyDescent="0.3">
      <c r="A55" s="147" t="s">
        <v>1413</v>
      </c>
      <c r="B55" s="143" t="s">
        <v>11</v>
      </c>
      <c r="C55" s="143" t="s">
        <v>401</v>
      </c>
      <c r="D55" s="143" t="s">
        <v>1414</v>
      </c>
      <c r="E55" s="143" t="s">
        <v>1415</v>
      </c>
      <c r="F55" s="143" t="s">
        <v>1416</v>
      </c>
      <c r="G55" s="186">
        <v>113006.21</v>
      </c>
      <c r="H55" s="180" t="s">
        <v>1410</v>
      </c>
      <c r="I55" s="146"/>
      <c r="J55" s="146"/>
    </row>
    <row r="56" spans="1:10" s="24" customFormat="1" ht="43.2" x14ac:dyDescent="0.3">
      <c r="A56" s="147" t="s">
        <v>1417</v>
      </c>
      <c r="B56" s="143" t="s">
        <v>10</v>
      </c>
      <c r="C56" s="143" t="s">
        <v>255</v>
      </c>
      <c r="D56" s="143" t="s">
        <v>253</v>
      </c>
      <c r="E56" s="143" t="s">
        <v>1418</v>
      </c>
      <c r="F56" s="143" t="s">
        <v>1419</v>
      </c>
      <c r="G56" s="186">
        <v>61625.65</v>
      </c>
      <c r="H56" s="180" t="s">
        <v>1410</v>
      </c>
      <c r="I56" s="146"/>
      <c r="J56" s="146"/>
    </row>
    <row r="57" spans="1:10" s="24" customFormat="1" ht="43.2" x14ac:dyDescent="0.3">
      <c r="A57" s="147" t="s">
        <v>1420</v>
      </c>
      <c r="B57" s="143" t="s">
        <v>9</v>
      </c>
      <c r="C57" s="143" t="s">
        <v>1421</v>
      </c>
      <c r="D57" s="143" t="s">
        <v>1422</v>
      </c>
      <c r="E57" s="24" t="s">
        <v>1423</v>
      </c>
      <c r="F57" s="143" t="s">
        <v>1424</v>
      </c>
      <c r="G57" s="186">
        <v>78313.48</v>
      </c>
      <c r="H57" s="180" t="s">
        <v>1410</v>
      </c>
      <c r="I57" s="146"/>
      <c r="J57" s="146"/>
    </row>
    <row r="58" spans="1:10" s="24" customFormat="1" ht="43.2" x14ac:dyDescent="0.3">
      <c r="A58" s="147" t="s">
        <v>1425</v>
      </c>
      <c r="B58" s="143" t="s">
        <v>10</v>
      </c>
      <c r="C58" s="143" t="s">
        <v>180</v>
      </c>
      <c r="D58" s="143" t="s">
        <v>45</v>
      </c>
      <c r="E58" s="143" t="s">
        <v>1426</v>
      </c>
      <c r="F58" s="143" t="s">
        <v>1427</v>
      </c>
      <c r="G58" s="186">
        <v>7844.69</v>
      </c>
      <c r="H58" s="180" t="s">
        <v>1410</v>
      </c>
      <c r="I58" s="146"/>
      <c r="J58" s="146"/>
    </row>
    <row r="59" spans="1:10" s="24" customFormat="1" ht="43.2" x14ac:dyDescent="0.3">
      <c r="A59" s="147" t="s">
        <v>1455</v>
      </c>
      <c r="B59" s="143" t="s">
        <v>11</v>
      </c>
      <c r="C59" s="143" t="s">
        <v>157</v>
      </c>
      <c r="D59" s="143" t="s">
        <v>1456</v>
      </c>
      <c r="E59" s="143" t="s">
        <v>1457</v>
      </c>
      <c r="F59" s="143" t="s">
        <v>1458</v>
      </c>
      <c r="G59" s="186">
        <v>135258.06</v>
      </c>
      <c r="H59" s="180" t="s">
        <v>1410</v>
      </c>
      <c r="I59" s="146"/>
      <c r="J59" s="146"/>
    </row>
    <row r="60" spans="1:10" s="24" customFormat="1" ht="43.2" x14ac:dyDescent="0.3">
      <c r="A60" s="147" t="s">
        <v>1441</v>
      </c>
      <c r="B60" s="143" t="s">
        <v>9</v>
      </c>
      <c r="C60" s="143" t="s">
        <v>1334</v>
      </c>
      <c r="D60" s="143" t="s">
        <v>1442</v>
      </c>
      <c r="E60" s="143" t="s">
        <v>1443</v>
      </c>
      <c r="F60" s="143" t="s">
        <v>1444</v>
      </c>
      <c r="G60" s="186">
        <v>60294.17</v>
      </c>
      <c r="H60" s="180" t="s">
        <v>1410</v>
      </c>
      <c r="I60" s="146"/>
      <c r="J60" s="146"/>
    </row>
    <row r="61" spans="1:10" s="24" customFormat="1" ht="43.2" x14ac:dyDescent="0.3">
      <c r="A61" s="147" t="s">
        <v>94</v>
      </c>
      <c r="B61" s="147" t="s">
        <v>14</v>
      </c>
      <c r="C61" s="147" t="s">
        <v>95</v>
      </c>
      <c r="D61" s="147" t="s">
        <v>96</v>
      </c>
      <c r="E61" s="147" t="s">
        <v>97</v>
      </c>
      <c r="F61" s="143" t="s">
        <v>98</v>
      </c>
      <c r="G61" s="149">
        <v>102062.59</v>
      </c>
      <c r="H61" s="190" t="s">
        <v>1485</v>
      </c>
      <c r="I61" s="146"/>
      <c r="J61" s="146"/>
    </row>
    <row r="62" spans="1:10" s="146" customFormat="1" x14ac:dyDescent="0.3">
      <c r="A62" s="233" t="s">
        <v>15</v>
      </c>
      <c r="B62" s="234"/>
      <c r="C62" s="234"/>
      <c r="D62" s="234"/>
      <c r="E62" s="234"/>
      <c r="F62" s="235"/>
      <c r="G62" s="191">
        <f>SUM(G63:G67)</f>
        <v>924996.19000000006</v>
      </c>
      <c r="H62" s="192"/>
      <c r="I62" s="24"/>
      <c r="J62" s="24"/>
    </row>
    <row r="63" spans="1:10" s="146" customFormat="1" ht="28.8" x14ac:dyDescent="0.3">
      <c r="A63" s="147" t="s">
        <v>332</v>
      </c>
      <c r="B63" s="147" t="s">
        <v>10</v>
      </c>
      <c r="C63" s="147" t="s">
        <v>10</v>
      </c>
      <c r="D63" s="147" t="s">
        <v>286</v>
      </c>
      <c r="E63" s="147" t="s">
        <v>287</v>
      </c>
      <c r="F63" s="147" t="s">
        <v>288</v>
      </c>
      <c r="G63" s="149">
        <v>391472.78</v>
      </c>
      <c r="H63" s="160">
        <v>44781</v>
      </c>
      <c r="I63" s="24"/>
      <c r="J63" s="24"/>
    </row>
    <row r="64" spans="1:10" s="24" customFormat="1" ht="57.6" x14ac:dyDescent="0.3">
      <c r="A64" s="147" t="s">
        <v>388</v>
      </c>
      <c r="B64" s="147" t="s">
        <v>9</v>
      </c>
      <c r="C64" s="147" t="s">
        <v>43</v>
      </c>
      <c r="D64" s="147" t="s">
        <v>387</v>
      </c>
      <c r="E64" s="147" t="s">
        <v>386</v>
      </c>
      <c r="F64" s="147" t="s">
        <v>445</v>
      </c>
      <c r="G64" s="149">
        <v>94988.62</v>
      </c>
      <c r="H64" s="160" t="s">
        <v>389</v>
      </c>
      <c r="I64" s="4"/>
      <c r="J64" s="4"/>
    </row>
    <row r="65" spans="1:10" s="24" customFormat="1" ht="43.2" x14ac:dyDescent="0.3">
      <c r="A65" s="147" t="s">
        <v>1490</v>
      </c>
      <c r="B65" s="187" t="s">
        <v>11</v>
      </c>
      <c r="C65" s="187" t="s">
        <v>401</v>
      </c>
      <c r="D65" s="187" t="s">
        <v>1491</v>
      </c>
      <c r="E65" s="187" t="s">
        <v>1492</v>
      </c>
      <c r="F65" s="187" t="s">
        <v>1493</v>
      </c>
      <c r="G65" s="186">
        <v>98551.27</v>
      </c>
      <c r="H65" s="180" t="s">
        <v>1410</v>
      </c>
      <c r="I65" s="183"/>
      <c r="J65" s="183"/>
    </row>
    <row r="66" spans="1:10" ht="43.2" x14ac:dyDescent="0.3">
      <c r="A66" s="147" t="s">
        <v>1494</v>
      </c>
      <c r="B66" s="187" t="s">
        <v>10</v>
      </c>
      <c r="C66" s="187" t="s">
        <v>1429</v>
      </c>
      <c r="D66" s="187" t="s">
        <v>1495</v>
      </c>
      <c r="E66" s="187" t="s">
        <v>1496</v>
      </c>
      <c r="F66" s="187" t="s">
        <v>1497</v>
      </c>
      <c r="G66" s="186">
        <v>259704.14</v>
      </c>
      <c r="H66" s="180" t="s">
        <v>1410</v>
      </c>
      <c r="I66" s="183"/>
      <c r="J66" s="183"/>
    </row>
    <row r="67" spans="1:10" s="183" customFormat="1" ht="43.2" x14ac:dyDescent="0.3">
      <c r="A67" s="147" t="s">
        <v>1498</v>
      </c>
      <c r="B67" s="187" t="s">
        <v>12</v>
      </c>
      <c r="C67" s="187" t="s">
        <v>1499</v>
      </c>
      <c r="D67" s="187" t="s">
        <v>1500</v>
      </c>
      <c r="E67" s="187" t="s">
        <v>1501</v>
      </c>
      <c r="F67" s="187" t="s">
        <v>1502</v>
      </c>
      <c r="G67" s="186">
        <v>80279.38</v>
      </c>
      <c r="H67" s="180" t="s">
        <v>1410</v>
      </c>
      <c r="I67" s="4"/>
      <c r="J67" s="4"/>
    </row>
    <row r="68" spans="1:10" s="183" customFormat="1" x14ac:dyDescent="0.3">
      <c r="A68" s="234" t="s">
        <v>50</v>
      </c>
      <c r="B68" s="234"/>
      <c r="C68" s="234"/>
      <c r="D68" s="234"/>
      <c r="E68" s="234"/>
      <c r="F68" s="235"/>
      <c r="G68" s="193">
        <f>SUM(G69:G101)</f>
        <v>12855276.234259253</v>
      </c>
      <c r="H68" s="194"/>
      <c r="I68" s="146"/>
      <c r="J68" s="146"/>
    </row>
    <row r="69" spans="1:10" ht="43.2" x14ac:dyDescent="0.3">
      <c r="A69" s="182" t="s">
        <v>499</v>
      </c>
      <c r="B69" s="147" t="s">
        <v>10</v>
      </c>
      <c r="C69" s="174" t="s">
        <v>289</v>
      </c>
      <c r="D69" s="174" t="s">
        <v>500</v>
      </c>
      <c r="E69" s="147" t="s">
        <v>501</v>
      </c>
      <c r="F69" s="174" t="s">
        <v>502</v>
      </c>
      <c r="G69" s="149">
        <v>29216.78</v>
      </c>
      <c r="H69" s="159" t="s">
        <v>1503</v>
      </c>
      <c r="I69" s="24"/>
      <c r="J69" s="24"/>
    </row>
    <row r="70" spans="1:10" s="146" customFormat="1" ht="28.8" x14ac:dyDescent="0.3">
      <c r="A70" s="175" t="s">
        <v>73</v>
      </c>
      <c r="B70" s="176" t="s">
        <v>14</v>
      </c>
      <c r="C70" s="175" t="s">
        <v>69</v>
      </c>
      <c r="D70" s="175" t="s">
        <v>70</v>
      </c>
      <c r="E70" s="175" t="s">
        <v>71</v>
      </c>
      <c r="F70" s="175" t="s">
        <v>72</v>
      </c>
      <c r="G70" s="195">
        <v>884960.6</v>
      </c>
      <c r="H70" s="196">
        <v>44617</v>
      </c>
      <c r="I70" s="24"/>
      <c r="J70" s="24"/>
    </row>
    <row r="71" spans="1:10" s="24" customFormat="1" ht="28.8" x14ac:dyDescent="0.3">
      <c r="A71" s="147" t="s">
        <v>86</v>
      </c>
      <c r="B71" s="148" t="s">
        <v>10</v>
      </c>
      <c r="C71" s="147" t="s">
        <v>10</v>
      </c>
      <c r="D71" s="147" t="s">
        <v>83</v>
      </c>
      <c r="E71" s="147" t="s">
        <v>84</v>
      </c>
      <c r="F71" s="147" t="s">
        <v>85</v>
      </c>
      <c r="G71" s="144">
        <v>787401.78</v>
      </c>
      <c r="H71" s="196">
        <v>44624</v>
      </c>
    </row>
    <row r="72" spans="1:10" s="24" customFormat="1" ht="28.8" x14ac:dyDescent="0.3">
      <c r="A72" s="147" t="s">
        <v>108</v>
      </c>
      <c r="B72" s="147" t="s">
        <v>9</v>
      </c>
      <c r="C72" s="147" t="s">
        <v>43</v>
      </c>
      <c r="D72" s="147" t="s">
        <v>99</v>
      </c>
      <c r="E72" s="147" t="s">
        <v>100</v>
      </c>
      <c r="F72" s="147" t="s">
        <v>446</v>
      </c>
      <c r="G72" s="149">
        <v>822398.9</v>
      </c>
      <c r="H72" s="160">
        <v>44635</v>
      </c>
      <c r="I72" s="166"/>
      <c r="J72" s="166"/>
    </row>
    <row r="73" spans="1:10" s="24" customFormat="1" ht="28.8" x14ac:dyDescent="0.3">
      <c r="A73" s="147" t="s">
        <v>174</v>
      </c>
      <c r="B73" s="147" t="s">
        <v>11</v>
      </c>
      <c r="C73" s="147" t="s">
        <v>175</v>
      </c>
      <c r="D73" s="147" t="s">
        <v>176</v>
      </c>
      <c r="E73" s="147" t="s">
        <v>177</v>
      </c>
      <c r="F73" s="147" t="s">
        <v>178</v>
      </c>
      <c r="G73" s="149">
        <v>884960.6</v>
      </c>
      <c r="H73" s="160">
        <v>44665</v>
      </c>
      <c r="I73" s="166"/>
      <c r="J73" s="166"/>
    </row>
    <row r="74" spans="1:10" s="166" customFormat="1" ht="43.2" x14ac:dyDescent="0.3">
      <c r="A74" s="147" t="s">
        <v>211</v>
      </c>
      <c r="B74" s="147" t="s">
        <v>14</v>
      </c>
      <c r="C74" s="147" t="s">
        <v>207</v>
      </c>
      <c r="D74" s="147" t="s">
        <v>208</v>
      </c>
      <c r="E74" s="147" t="s">
        <v>209</v>
      </c>
      <c r="F74" s="143" t="s">
        <v>210</v>
      </c>
      <c r="G74" s="195">
        <v>5814.65</v>
      </c>
      <c r="H74" s="190" t="s">
        <v>221</v>
      </c>
      <c r="I74" s="197"/>
      <c r="J74" s="197"/>
    </row>
    <row r="75" spans="1:10" s="166" customFormat="1" ht="43.2" x14ac:dyDescent="0.3">
      <c r="A75" s="147" t="s">
        <v>268</v>
      </c>
      <c r="B75" s="147" t="s">
        <v>10</v>
      </c>
      <c r="C75" s="147" t="s">
        <v>269</v>
      </c>
      <c r="D75" s="147" t="s">
        <v>270</v>
      </c>
      <c r="E75" s="147" t="s">
        <v>270</v>
      </c>
      <c r="F75" s="143" t="s">
        <v>447</v>
      </c>
      <c r="G75" s="195">
        <v>84379.524259253871</v>
      </c>
      <c r="H75" s="190" t="s">
        <v>285</v>
      </c>
    </row>
    <row r="76" spans="1:10" s="197" customFormat="1" ht="28.8" x14ac:dyDescent="0.3">
      <c r="A76" s="143" t="s">
        <v>267</v>
      </c>
      <c r="B76" s="143" t="s">
        <v>12</v>
      </c>
      <c r="C76" s="143" t="s">
        <v>263</v>
      </c>
      <c r="D76" s="143" t="s">
        <v>264</v>
      </c>
      <c r="E76" s="143" t="s">
        <v>265</v>
      </c>
      <c r="F76" s="143" t="s">
        <v>266</v>
      </c>
      <c r="G76" s="149">
        <v>437826.11</v>
      </c>
      <c r="H76" s="160">
        <v>44736</v>
      </c>
      <c r="I76" s="24"/>
      <c r="J76" s="24"/>
    </row>
    <row r="77" spans="1:10" s="166" customFormat="1" ht="43.2" x14ac:dyDescent="0.3">
      <c r="A77" s="147" t="s">
        <v>313</v>
      </c>
      <c r="B77" s="147" t="s">
        <v>11</v>
      </c>
      <c r="C77" s="147" t="s">
        <v>293</v>
      </c>
      <c r="D77" s="147" t="s">
        <v>294</v>
      </c>
      <c r="E77" s="147" t="s">
        <v>295</v>
      </c>
      <c r="F77" s="143" t="s">
        <v>448</v>
      </c>
      <c r="G77" s="149">
        <v>1150534.83</v>
      </c>
      <c r="H77" s="160">
        <v>44760</v>
      </c>
      <c r="I77" s="4"/>
      <c r="J77" s="4"/>
    </row>
    <row r="78" spans="1:10" s="24" customFormat="1" ht="43.2" x14ac:dyDescent="0.3">
      <c r="A78" s="147" t="s">
        <v>362</v>
      </c>
      <c r="B78" s="147" t="s">
        <v>9</v>
      </c>
      <c r="C78" s="147" t="s">
        <v>365</v>
      </c>
      <c r="D78" s="172" t="s">
        <v>363</v>
      </c>
      <c r="E78" s="174" t="s">
        <v>364</v>
      </c>
      <c r="F78" s="178" t="s">
        <v>367</v>
      </c>
      <c r="G78" s="149">
        <v>51952.71</v>
      </c>
      <c r="H78" s="190" t="s">
        <v>366</v>
      </c>
      <c r="I78" s="198"/>
      <c r="J78" s="198"/>
    </row>
    <row r="79" spans="1:10" ht="28.8" x14ac:dyDescent="0.3">
      <c r="A79" s="147" t="s">
        <v>356</v>
      </c>
      <c r="B79" s="199" t="s">
        <v>11</v>
      </c>
      <c r="C79" s="147" t="s">
        <v>352</v>
      </c>
      <c r="D79" s="147" t="s">
        <v>353</v>
      </c>
      <c r="E79" s="147" t="s">
        <v>354</v>
      </c>
      <c r="F79" s="147" t="s">
        <v>355</v>
      </c>
      <c r="G79" s="149">
        <v>1238358.52</v>
      </c>
      <c r="H79" s="160">
        <v>44838</v>
      </c>
      <c r="I79" s="7"/>
      <c r="J79" s="7"/>
    </row>
    <row r="80" spans="1:10" s="198" customFormat="1" ht="28.8" x14ac:dyDescent="0.3">
      <c r="A80" s="147" t="s">
        <v>385</v>
      </c>
      <c r="B80" s="166" t="s">
        <v>13</v>
      </c>
      <c r="C80" s="147" t="s">
        <v>372</v>
      </c>
      <c r="D80" s="147" t="s">
        <v>373</v>
      </c>
      <c r="E80" s="147" t="s">
        <v>374</v>
      </c>
      <c r="F80" s="147" t="s">
        <v>375</v>
      </c>
      <c r="G80" s="149">
        <v>884960.6</v>
      </c>
      <c r="H80" s="160">
        <v>44841</v>
      </c>
      <c r="I80" s="4"/>
      <c r="J80" s="4"/>
    </row>
    <row r="81" spans="1:10" s="7" customFormat="1" ht="43.2" x14ac:dyDescent="0.3">
      <c r="A81" s="147" t="s">
        <v>470</v>
      </c>
      <c r="B81" s="147" t="s">
        <v>10</v>
      </c>
      <c r="C81" s="200" t="s">
        <v>376</v>
      </c>
      <c r="D81" s="200" t="s">
        <v>45</v>
      </c>
      <c r="E81" s="200" t="s">
        <v>377</v>
      </c>
      <c r="F81" s="200" t="s">
        <v>449</v>
      </c>
      <c r="G81" s="149">
        <v>100775.17</v>
      </c>
      <c r="H81" s="190" t="s">
        <v>409</v>
      </c>
      <c r="I81" s="4"/>
      <c r="J81" s="4"/>
    </row>
    <row r="82" spans="1:10" ht="28.8" x14ac:dyDescent="0.3">
      <c r="A82" s="147" t="s">
        <v>481</v>
      </c>
      <c r="B82" s="147" t="s">
        <v>9</v>
      </c>
      <c r="C82" s="147" t="s">
        <v>482</v>
      </c>
      <c r="D82" s="172" t="s">
        <v>363</v>
      </c>
      <c r="E82" s="174" t="s">
        <v>483</v>
      </c>
      <c r="F82" s="143" t="s">
        <v>484</v>
      </c>
      <c r="G82" s="195">
        <v>442480.3</v>
      </c>
      <c r="H82" s="160">
        <v>44916</v>
      </c>
    </row>
    <row r="83" spans="1:10" ht="43.2" x14ac:dyDescent="0.3">
      <c r="A83" s="147" t="s">
        <v>1504</v>
      </c>
      <c r="B83" s="147" t="s">
        <v>9</v>
      </c>
      <c r="C83" s="147" t="s">
        <v>368</v>
      </c>
      <c r="D83" s="147" t="s">
        <v>467</v>
      </c>
      <c r="E83" s="147" t="s">
        <v>468</v>
      </c>
      <c r="F83" s="147" t="s">
        <v>469</v>
      </c>
      <c r="G83" s="144">
        <v>170925.22</v>
      </c>
      <c r="H83" s="160">
        <v>44914</v>
      </c>
    </row>
    <row r="84" spans="1:10" ht="28.8" x14ac:dyDescent="0.3">
      <c r="A84" s="147" t="s">
        <v>1505</v>
      </c>
      <c r="B84" s="147" t="s">
        <v>10</v>
      </c>
      <c r="C84" s="147" t="s">
        <v>477</v>
      </c>
      <c r="D84" s="147" t="s">
        <v>478</v>
      </c>
      <c r="E84" s="147" t="s">
        <v>479</v>
      </c>
      <c r="F84" s="147" t="s">
        <v>480</v>
      </c>
      <c r="G84" s="149">
        <v>689463</v>
      </c>
      <c r="H84" s="160">
        <v>44914</v>
      </c>
    </row>
    <row r="85" spans="1:10" ht="43.2" x14ac:dyDescent="0.3">
      <c r="A85" s="182" t="s">
        <v>1506</v>
      </c>
      <c r="B85" s="182" t="s">
        <v>11</v>
      </c>
      <c r="C85" s="147" t="s">
        <v>170</v>
      </c>
      <c r="D85" s="147" t="s">
        <v>1507</v>
      </c>
      <c r="E85" s="147" t="s">
        <v>1508</v>
      </c>
      <c r="F85" s="147" t="s">
        <v>1509</v>
      </c>
      <c r="G85" s="144">
        <v>30038.94</v>
      </c>
      <c r="H85" s="180" t="s">
        <v>1375</v>
      </c>
    </row>
    <row r="86" spans="1:10" ht="43.2" x14ac:dyDescent="0.3">
      <c r="A86" s="182" t="s">
        <v>1510</v>
      </c>
      <c r="B86" s="182" t="s">
        <v>11</v>
      </c>
      <c r="C86" s="147" t="s">
        <v>1511</v>
      </c>
      <c r="D86" s="147" t="s">
        <v>1512</v>
      </c>
      <c r="E86" s="147" t="s">
        <v>1513</v>
      </c>
      <c r="F86" s="147" t="s">
        <v>1514</v>
      </c>
      <c r="G86" s="144">
        <v>96372.55</v>
      </c>
      <c r="H86" s="180" t="s">
        <v>1375</v>
      </c>
    </row>
    <row r="87" spans="1:10" ht="43.2" x14ac:dyDescent="0.3">
      <c r="A87" s="182" t="s">
        <v>1515</v>
      </c>
      <c r="B87" s="182" t="s">
        <v>11</v>
      </c>
      <c r="C87" s="147" t="s">
        <v>1516</v>
      </c>
      <c r="D87" s="147" t="s">
        <v>1517</v>
      </c>
      <c r="E87" s="147" t="s">
        <v>1518</v>
      </c>
      <c r="F87" s="147" t="s">
        <v>1519</v>
      </c>
      <c r="G87" s="144">
        <v>64248.36</v>
      </c>
      <c r="H87" s="180" t="s">
        <v>1375</v>
      </c>
    </row>
    <row r="88" spans="1:10" ht="43.2" x14ac:dyDescent="0.3">
      <c r="A88" s="182" t="s">
        <v>1520</v>
      </c>
      <c r="B88" s="182" t="s">
        <v>11</v>
      </c>
      <c r="C88" s="147" t="s">
        <v>1521</v>
      </c>
      <c r="D88" s="147" t="s">
        <v>294</v>
      </c>
      <c r="E88" s="147" t="s">
        <v>1522</v>
      </c>
      <c r="F88" s="147" t="s">
        <v>1523</v>
      </c>
      <c r="G88" s="144">
        <v>66706.850000000006</v>
      </c>
      <c r="H88" s="180" t="s">
        <v>1375</v>
      </c>
    </row>
    <row r="89" spans="1:10" ht="43.2" x14ac:dyDescent="0.3">
      <c r="A89" s="182" t="s">
        <v>1524</v>
      </c>
      <c r="B89" s="182" t="s">
        <v>11</v>
      </c>
      <c r="C89" s="147" t="s">
        <v>401</v>
      </c>
      <c r="D89" s="147" t="s">
        <v>1377</v>
      </c>
      <c r="E89" s="147" t="s">
        <v>1525</v>
      </c>
      <c r="F89" s="147" t="s">
        <v>1526</v>
      </c>
      <c r="G89" s="144">
        <v>83867.67</v>
      </c>
      <c r="H89" s="180" t="s">
        <v>1375</v>
      </c>
    </row>
    <row r="90" spans="1:10" ht="43.2" x14ac:dyDescent="0.3">
      <c r="A90" s="182" t="s">
        <v>1527</v>
      </c>
      <c r="B90" s="182" t="s">
        <v>11</v>
      </c>
      <c r="C90" s="147" t="s">
        <v>167</v>
      </c>
      <c r="D90" s="147" t="s">
        <v>294</v>
      </c>
      <c r="E90" s="147" t="s">
        <v>1528</v>
      </c>
      <c r="F90" s="147" t="s">
        <v>1529</v>
      </c>
      <c r="G90" s="144">
        <v>25774.400000000001</v>
      </c>
      <c r="H90" s="180" t="s">
        <v>1375</v>
      </c>
    </row>
    <row r="91" spans="1:10" ht="43.2" x14ac:dyDescent="0.3">
      <c r="A91" s="182" t="s">
        <v>1530</v>
      </c>
      <c r="B91" s="182" t="s">
        <v>14</v>
      </c>
      <c r="C91" s="147" t="s">
        <v>1531</v>
      </c>
      <c r="D91" s="147" t="s">
        <v>1532</v>
      </c>
      <c r="E91" s="147" t="s">
        <v>1533</v>
      </c>
      <c r="F91" s="147" t="s">
        <v>1534</v>
      </c>
      <c r="G91" s="144">
        <v>30038.94</v>
      </c>
      <c r="H91" s="180" t="s">
        <v>1535</v>
      </c>
    </row>
    <row r="92" spans="1:10" ht="43.2" x14ac:dyDescent="0.3">
      <c r="A92" s="182" t="s">
        <v>1536</v>
      </c>
      <c r="B92" s="182" t="s">
        <v>9</v>
      </c>
      <c r="C92" s="147" t="s">
        <v>1537</v>
      </c>
      <c r="D92" s="147" t="s">
        <v>1538</v>
      </c>
      <c r="E92" s="147" t="s">
        <v>1539</v>
      </c>
      <c r="F92" s="147" t="s">
        <v>1540</v>
      </c>
      <c r="G92" s="144">
        <v>28231.19</v>
      </c>
      <c r="H92" s="180" t="s">
        <v>1535</v>
      </c>
    </row>
    <row r="93" spans="1:10" ht="43.2" x14ac:dyDescent="0.3">
      <c r="A93" s="182" t="s">
        <v>1541</v>
      </c>
      <c r="B93" s="182" t="s">
        <v>12</v>
      </c>
      <c r="C93" s="147" t="s">
        <v>1542</v>
      </c>
      <c r="D93" s="147" t="s">
        <v>1543</v>
      </c>
      <c r="E93" s="147" t="s">
        <v>1544</v>
      </c>
      <c r="F93" s="147" t="s">
        <v>1545</v>
      </c>
      <c r="G93" s="144">
        <v>203621.88</v>
      </c>
      <c r="H93" s="180" t="s">
        <v>1535</v>
      </c>
    </row>
    <row r="94" spans="1:10" ht="43.2" x14ac:dyDescent="0.3">
      <c r="A94" s="182" t="s">
        <v>1546</v>
      </c>
      <c r="B94" s="182" t="s">
        <v>11</v>
      </c>
      <c r="C94" s="147" t="s">
        <v>1547</v>
      </c>
      <c r="D94" s="147" t="s">
        <v>294</v>
      </c>
      <c r="E94" s="147" t="s">
        <v>1548</v>
      </c>
      <c r="F94" s="147" t="s">
        <v>1549</v>
      </c>
      <c r="G94" s="144">
        <v>30190.94</v>
      </c>
      <c r="H94" s="180" t="s">
        <v>1535</v>
      </c>
    </row>
    <row r="95" spans="1:10" ht="43.2" x14ac:dyDescent="0.3">
      <c r="A95" s="182" t="s">
        <v>1550</v>
      </c>
      <c r="B95" s="182" t="s">
        <v>10</v>
      </c>
      <c r="C95" s="147" t="s">
        <v>1551</v>
      </c>
      <c r="D95" s="147" t="s">
        <v>1543</v>
      </c>
      <c r="E95" s="147" t="s">
        <v>1552</v>
      </c>
      <c r="F95" s="147" t="s">
        <v>1553</v>
      </c>
      <c r="G95" s="144">
        <v>67562.509999999995</v>
      </c>
      <c r="H95" s="180" t="s">
        <v>1535</v>
      </c>
    </row>
    <row r="96" spans="1:10" ht="43.2" x14ac:dyDescent="0.3">
      <c r="A96" s="182" t="s">
        <v>1554</v>
      </c>
      <c r="B96" s="182" t="s">
        <v>10</v>
      </c>
      <c r="C96" s="147" t="s">
        <v>75</v>
      </c>
      <c r="D96" s="147" t="s">
        <v>1543</v>
      </c>
      <c r="E96" s="147" t="s">
        <v>1555</v>
      </c>
      <c r="F96" s="147" t="s">
        <v>1556</v>
      </c>
      <c r="G96" s="144">
        <v>173042.27</v>
      </c>
      <c r="H96" s="180" t="s">
        <v>1535</v>
      </c>
    </row>
    <row r="97" spans="1:8" ht="43.2" x14ac:dyDescent="0.3">
      <c r="A97" s="147" t="s">
        <v>1557</v>
      </c>
      <c r="B97" s="143" t="s">
        <v>9</v>
      </c>
      <c r="C97" s="143" t="s">
        <v>1558</v>
      </c>
      <c r="D97" s="143" t="s">
        <v>1559</v>
      </c>
      <c r="E97" s="143" t="s">
        <v>1560</v>
      </c>
      <c r="F97" s="143" t="s">
        <v>1561</v>
      </c>
      <c r="G97" s="186">
        <v>23785.4</v>
      </c>
      <c r="H97" s="180" t="s">
        <v>1410</v>
      </c>
    </row>
    <row r="98" spans="1:8" ht="28.8" x14ac:dyDescent="0.3">
      <c r="A98" s="147" t="s">
        <v>1562</v>
      </c>
      <c r="B98" s="147" t="s">
        <v>12</v>
      </c>
      <c r="C98" s="147" t="s">
        <v>1563</v>
      </c>
      <c r="D98" s="147" t="s">
        <v>1564</v>
      </c>
      <c r="E98" s="147" t="s">
        <v>1565</v>
      </c>
      <c r="F98" s="147" t="s">
        <v>1566</v>
      </c>
      <c r="G98" s="149">
        <v>978384.83</v>
      </c>
      <c r="H98" s="160">
        <v>45124</v>
      </c>
    </row>
    <row r="99" spans="1:8" ht="28.8" x14ac:dyDescent="0.3">
      <c r="A99" s="147" t="s">
        <v>1567</v>
      </c>
      <c r="B99" s="147" t="s">
        <v>12</v>
      </c>
      <c r="C99" s="147" t="s">
        <v>1568</v>
      </c>
      <c r="D99" s="147" t="s">
        <v>1569</v>
      </c>
      <c r="E99" s="147" t="s">
        <v>1570</v>
      </c>
      <c r="F99" s="147" t="s">
        <v>1571</v>
      </c>
      <c r="G99" s="195">
        <v>330230.55</v>
      </c>
      <c r="H99" s="160">
        <v>45210</v>
      </c>
    </row>
    <row r="100" spans="1:8" ht="28.8" x14ac:dyDescent="0.3">
      <c r="A100" s="147" t="s">
        <v>1572</v>
      </c>
      <c r="B100" s="182" t="s">
        <v>14</v>
      </c>
      <c r="C100" s="147" t="s">
        <v>1573</v>
      </c>
      <c r="D100" s="147" t="s">
        <v>1574</v>
      </c>
      <c r="E100" s="147" t="s">
        <v>1575</v>
      </c>
      <c r="F100" s="147" t="s">
        <v>1576</v>
      </c>
      <c r="G100" s="149">
        <v>978384.83</v>
      </c>
      <c r="H100" s="160">
        <v>45280</v>
      </c>
    </row>
    <row r="101" spans="1:8" ht="28.8" x14ac:dyDescent="0.3">
      <c r="A101" s="201" t="s">
        <v>1577</v>
      </c>
      <c r="B101" s="146" t="s">
        <v>11</v>
      </c>
      <c r="C101" s="201" t="s">
        <v>157</v>
      </c>
      <c r="D101" s="201" t="s">
        <v>1578</v>
      </c>
      <c r="E101" s="201" t="s">
        <v>1579</v>
      </c>
      <c r="F101" s="201" t="s">
        <v>1580</v>
      </c>
      <c r="G101" s="149">
        <v>978384.83</v>
      </c>
      <c r="H101" s="160">
        <v>45280</v>
      </c>
    </row>
    <row r="102" spans="1:8" x14ac:dyDescent="0.3">
      <c r="A102" s="234" t="s">
        <v>16</v>
      </c>
      <c r="B102" s="234"/>
      <c r="C102" s="234"/>
      <c r="D102" s="234"/>
      <c r="E102" s="234"/>
      <c r="F102" s="235"/>
      <c r="G102" s="193">
        <f>SUM(G103:G114)</f>
        <v>4511677.96</v>
      </c>
      <c r="H102" s="202"/>
    </row>
    <row r="103" spans="1:8" ht="28.8" x14ac:dyDescent="0.3">
      <c r="A103" s="147" t="s">
        <v>191</v>
      </c>
      <c r="B103" s="147" t="s">
        <v>13</v>
      </c>
      <c r="C103" s="147" t="s">
        <v>13</v>
      </c>
      <c r="D103" s="147" t="s">
        <v>183</v>
      </c>
      <c r="E103" s="147" t="s">
        <v>184</v>
      </c>
      <c r="F103" s="147" t="s">
        <v>185</v>
      </c>
      <c r="G103" s="149">
        <v>415120.27</v>
      </c>
      <c r="H103" s="160">
        <v>44721</v>
      </c>
    </row>
    <row r="104" spans="1:8" ht="57.6" x14ac:dyDescent="0.3">
      <c r="A104" s="147" t="s">
        <v>494</v>
      </c>
      <c r="B104" s="146" t="s">
        <v>11</v>
      </c>
      <c r="C104" s="147" t="s">
        <v>401</v>
      </c>
      <c r="D104" s="147" t="s">
        <v>402</v>
      </c>
      <c r="E104" s="147" t="s">
        <v>403</v>
      </c>
      <c r="F104" s="147" t="s">
        <v>404</v>
      </c>
      <c r="G104" s="149">
        <v>828897.45</v>
      </c>
      <c r="H104" s="190" t="s">
        <v>493</v>
      </c>
    </row>
    <row r="105" spans="1:8" ht="43.2" x14ac:dyDescent="0.3">
      <c r="A105" s="147" t="s">
        <v>1581</v>
      </c>
      <c r="B105" s="147" t="s">
        <v>10</v>
      </c>
      <c r="C105" s="147" t="s">
        <v>289</v>
      </c>
      <c r="D105" s="147" t="s">
        <v>290</v>
      </c>
      <c r="E105" s="147" t="s">
        <v>291</v>
      </c>
      <c r="F105" s="147" t="s">
        <v>292</v>
      </c>
      <c r="G105" s="149">
        <v>2323434.58</v>
      </c>
      <c r="H105" s="160">
        <v>44916</v>
      </c>
    </row>
    <row r="106" spans="1:8" ht="43.2" x14ac:dyDescent="0.3">
      <c r="A106" s="147" t="s">
        <v>1582</v>
      </c>
      <c r="B106" s="143" t="s">
        <v>12</v>
      </c>
      <c r="C106" s="143" t="s">
        <v>382</v>
      </c>
      <c r="D106" s="143" t="s">
        <v>1583</v>
      </c>
      <c r="E106" s="143" t="s">
        <v>1584</v>
      </c>
      <c r="F106" s="143" t="s">
        <v>1585</v>
      </c>
      <c r="G106" s="186">
        <v>9314.89</v>
      </c>
      <c r="H106" s="180" t="s">
        <v>1410</v>
      </c>
    </row>
    <row r="107" spans="1:8" ht="43.2" x14ac:dyDescent="0.3">
      <c r="A107" s="147" t="s">
        <v>1586</v>
      </c>
      <c r="B107" s="143" t="s">
        <v>11</v>
      </c>
      <c r="C107" s="147" t="s">
        <v>1587</v>
      </c>
      <c r="D107" s="143" t="s">
        <v>1588</v>
      </c>
      <c r="E107" s="143" t="s">
        <v>1589</v>
      </c>
      <c r="F107" s="143" t="s">
        <v>1590</v>
      </c>
      <c r="G107" s="186">
        <v>45588.69</v>
      </c>
      <c r="H107" s="180" t="s">
        <v>1410</v>
      </c>
    </row>
    <row r="108" spans="1:8" ht="43.2" x14ac:dyDescent="0.3">
      <c r="A108" s="147" t="s">
        <v>1591</v>
      </c>
      <c r="B108" s="143" t="s">
        <v>12</v>
      </c>
      <c r="C108" s="143" t="s">
        <v>382</v>
      </c>
      <c r="D108" s="143" t="s">
        <v>1592</v>
      </c>
      <c r="E108" s="143" t="s">
        <v>1593</v>
      </c>
      <c r="F108" s="143" t="s">
        <v>1594</v>
      </c>
      <c r="G108" s="186">
        <v>33281.33</v>
      </c>
      <c r="H108" s="180" t="s">
        <v>1410</v>
      </c>
    </row>
    <row r="109" spans="1:8" ht="43.2" x14ac:dyDescent="0.3">
      <c r="A109" s="147" t="s">
        <v>1595</v>
      </c>
      <c r="B109" s="143" t="s">
        <v>9</v>
      </c>
      <c r="C109" s="143" t="s">
        <v>43</v>
      </c>
      <c r="D109" s="143" t="s">
        <v>1596</v>
      </c>
      <c r="E109" s="24" t="s">
        <v>1597</v>
      </c>
      <c r="F109" s="143" t="s">
        <v>1598</v>
      </c>
      <c r="G109" s="186">
        <v>59463.51</v>
      </c>
      <c r="H109" s="180" t="s">
        <v>1410</v>
      </c>
    </row>
    <row r="110" spans="1:8" ht="43.2" x14ac:dyDescent="0.3">
      <c r="A110" s="147" t="s">
        <v>1599</v>
      </c>
      <c r="B110" s="143" t="s">
        <v>9</v>
      </c>
      <c r="C110" s="143" t="s">
        <v>1600</v>
      </c>
      <c r="D110" s="143" t="s">
        <v>1601</v>
      </c>
      <c r="E110" s="143" t="s">
        <v>1602</v>
      </c>
      <c r="F110" s="143" t="s">
        <v>1603</v>
      </c>
      <c r="G110" s="186">
        <v>11452.2</v>
      </c>
      <c r="H110" s="180" t="s">
        <v>1410</v>
      </c>
    </row>
    <row r="111" spans="1:8" ht="43.2" x14ac:dyDescent="0.3">
      <c r="A111" s="147" t="s">
        <v>1604</v>
      </c>
      <c r="B111" s="143" t="s">
        <v>14</v>
      </c>
      <c r="C111" s="143" t="s">
        <v>1605</v>
      </c>
      <c r="D111" s="143" t="s">
        <v>1606</v>
      </c>
      <c r="E111" s="143" t="s">
        <v>1607</v>
      </c>
      <c r="F111" s="143" t="s">
        <v>1608</v>
      </c>
      <c r="G111" s="186">
        <v>40051.919999999998</v>
      </c>
      <c r="H111" s="180" t="s">
        <v>1410</v>
      </c>
    </row>
    <row r="112" spans="1:8" ht="43.2" x14ac:dyDescent="0.3">
      <c r="A112" s="147" t="s">
        <v>1609</v>
      </c>
      <c r="B112" s="143" t="s">
        <v>10</v>
      </c>
      <c r="C112" s="143" t="s">
        <v>10</v>
      </c>
      <c r="D112" s="143" t="s">
        <v>1610</v>
      </c>
      <c r="E112" s="143" t="s">
        <v>1611</v>
      </c>
      <c r="F112" s="143" t="s">
        <v>1612</v>
      </c>
      <c r="G112" s="186">
        <v>75097.350000000006</v>
      </c>
      <c r="H112" s="180" t="s">
        <v>1410</v>
      </c>
    </row>
    <row r="113" spans="1:8" ht="28.8" x14ac:dyDescent="0.3">
      <c r="A113" s="147" t="s">
        <v>1613</v>
      </c>
      <c r="B113" s="147" t="s">
        <v>13</v>
      </c>
      <c r="C113" s="147" t="s">
        <v>1381</v>
      </c>
      <c r="D113" s="147" t="s">
        <v>1614</v>
      </c>
      <c r="E113" s="147" t="s">
        <v>1615</v>
      </c>
      <c r="F113" s="147" t="s">
        <v>1616</v>
      </c>
      <c r="G113" s="149">
        <v>648063.9</v>
      </c>
      <c r="H113" s="203">
        <v>45124</v>
      </c>
    </row>
    <row r="114" spans="1:8" ht="43.2" x14ac:dyDescent="0.3">
      <c r="A114" s="147" t="s">
        <v>191</v>
      </c>
      <c r="B114" s="147" t="s">
        <v>13</v>
      </c>
      <c r="C114" s="147" t="s">
        <v>13</v>
      </c>
      <c r="D114" s="147" t="s">
        <v>183</v>
      </c>
      <c r="E114" s="147" t="s">
        <v>1617</v>
      </c>
      <c r="F114" s="147" t="s">
        <v>185</v>
      </c>
      <c r="G114" s="149">
        <v>21911.87</v>
      </c>
      <c r="H114" s="190" t="s">
        <v>1485</v>
      </c>
    </row>
    <row r="115" spans="1:8" x14ac:dyDescent="0.3">
      <c r="A115" s="234" t="s">
        <v>17</v>
      </c>
      <c r="B115" s="234"/>
      <c r="C115" s="234"/>
      <c r="D115" s="234"/>
      <c r="E115" s="234"/>
      <c r="F115" s="235"/>
      <c r="G115" s="191">
        <f>SUM(G116:G151)</f>
        <v>15480439.004754845</v>
      </c>
      <c r="H115" s="192"/>
    </row>
    <row r="116" spans="1:8" ht="43.2" x14ac:dyDescent="0.3">
      <c r="A116" s="147" t="s">
        <v>40</v>
      </c>
      <c r="B116" s="147" t="s">
        <v>9</v>
      </c>
      <c r="C116" s="147" t="s">
        <v>43</v>
      </c>
      <c r="D116" s="147" t="s">
        <v>41</v>
      </c>
      <c r="E116" s="147" t="s">
        <v>42</v>
      </c>
      <c r="F116" s="147" t="s">
        <v>450</v>
      </c>
      <c r="G116" s="149">
        <v>46687.369035810232</v>
      </c>
      <c r="H116" s="204" t="s">
        <v>48</v>
      </c>
    </row>
    <row r="117" spans="1:8" ht="28.8" x14ac:dyDescent="0.3">
      <c r="A117" s="147" t="s">
        <v>65</v>
      </c>
      <c r="B117" s="147" t="s">
        <v>10</v>
      </c>
      <c r="C117" s="205" t="s">
        <v>10</v>
      </c>
      <c r="D117" s="172" t="s">
        <v>66</v>
      </c>
      <c r="E117" s="205" t="s">
        <v>67</v>
      </c>
      <c r="F117" s="147" t="s">
        <v>68</v>
      </c>
      <c r="G117" s="149">
        <v>25210.9</v>
      </c>
      <c r="H117" s="196">
        <v>44585</v>
      </c>
    </row>
    <row r="118" spans="1:8" ht="43.2" x14ac:dyDescent="0.3">
      <c r="A118" s="147" t="s">
        <v>490</v>
      </c>
      <c r="B118" s="147" t="s">
        <v>12</v>
      </c>
      <c r="C118" s="205" t="s">
        <v>13</v>
      </c>
      <c r="D118" s="172" t="s">
        <v>491</v>
      </c>
      <c r="E118" s="172" t="s">
        <v>491</v>
      </c>
      <c r="F118" s="147" t="s">
        <v>492</v>
      </c>
      <c r="G118" s="149">
        <v>18328.59</v>
      </c>
      <c r="H118" s="206" t="s">
        <v>1618</v>
      </c>
    </row>
    <row r="119" spans="1:8" ht="43.2" x14ac:dyDescent="0.3">
      <c r="A119" s="147" t="s">
        <v>161</v>
      </c>
      <c r="B119" s="147" t="s">
        <v>14</v>
      </c>
      <c r="C119" s="147" t="s">
        <v>162</v>
      </c>
      <c r="D119" s="147" t="s">
        <v>163</v>
      </c>
      <c r="E119" s="147" t="s">
        <v>164</v>
      </c>
      <c r="F119" s="147" t="s">
        <v>451</v>
      </c>
      <c r="G119" s="149">
        <v>74129.699999999953</v>
      </c>
      <c r="H119" s="206" t="s">
        <v>92</v>
      </c>
    </row>
    <row r="120" spans="1:8" ht="57.6" x14ac:dyDescent="0.3">
      <c r="A120" s="171" t="s">
        <v>217</v>
      </c>
      <c r="B120" s="171" t="s">
        <v>11</v>
      </c>
      <c r="C120" s="171" t="s">
        <v>157</v>
      </c>
      <c r="D120" s="171" t="s">
        <v>218</v>
      </c>
      <c r="E120" s="171" t="s">
        <v>219</v>
      </c>
      <c r="F120" s="207" t="s">
        <v>452</v>
      </c>
      <c r="G120" s="144">
        <v>2693.2</v>
      </c>
      <c r="H120" s="159" t="s">
        <v>220</v>
      </c>
    </row>
    <row r="121" spans="1:8" ht="43.2" x14ac:dyDescent="0.3">
      <c r="A121" s="147" t="s">
        <v>212</v>
      </c>
      <c r="B121" s="205" t="s">
        <v>10</v>
      </c>
      <c r="C121" s="147" t="s">
        <v>213</v>
      </c>
      <c r="D121" s="208" t="s">
        <v>214</v>
      </c>
      <c r="E121" s="147" t="s">
        <v>215</v>
      </c>
      <c r="F121" s="172" t="s">
        <v>216</v>
      </c>
      <c r="G121" s="149">
        <v>3679692.53</v>
      </c>
      <c r="H121" s="159" t="s">
        <v>246</v>
      </c>
    </row>
    <row r="122" spans="1:8" ht="28.8" x14ac:dyDescent="0.3">
      <c r="A122" s="147" t="s">
        <v>192</v>
      </c>
      <c r="B122" s="147" t="s">
        <v>9</v>
      </c>
      <c r="C122" s="147" t="s">
        <v>186</v>
      </c>
      <c r="D122" s="147" t="s">
        <v>187</v>
      </c>
      <c r="E122" s="147" t="s">
        <v>188</v>
      </c>
      <c r="F122" s="147" t="s">
        <v>189</v>
      </c>
      <c r="G122" s="144">
        <v>7316.92</v>
      </c>
      <c r="H122" s="196">
        <v>44665</v>
      </c>
    </row>
    <row r="123" spans="1:8" ht="43.2" x14ac:dyDescent="0.3">
      <c r="A123" s="169" t="s">
        <v>237</v>
      </c>
      <c r="B123" s="169" t="s">
        <v>11</v>
      </c>
      <c r="C123" s="169" t="s">
        <v>199</v>
      </c>
      <c r="D123" s="169" t="s">
        <v>238</v>
      </c>
      <c r="E123" s="169" t="s">
        <v>239</v>
      </c>
      <c r="F123" s="147" t="s">
        <v>241</v>
      </c>
      <c r="G123" s="209">
        <v>3187.87</v>
      </c>
      <c r="H123" s="180" t="s">
        <v>247</v>
      </c>
    </row>
    <row r="124" spans="1:8" ht="43.2" x14ac:dyDescent="0.3">
      <c r="A124" s="169" t="s">
        <v>240</v>
      </c>
      <c r="B124" s="169" t="s">
        <v>11</v>
      </c>
      <c r="C124" s="169" t="s">
        <v>199</v>
      </c>
      <c r="D124" s="169" t="s">
        <v>238</v>
      </c>
      <c r="E124" s="169" t="s">
        <v>239</v>
      </c>
      <c r="F124" s="147" t="s">
        <v>242</v>
      </c>
      <c r="G124" s="209">
        <v>3135.65</v>
      </c>
      <c r="H124" s="180" t="s">
        <v>247</v>
      </c>
    </row>
    <row r="125" spans="1:8" ht="43.2" x14ac:dyDescent="0.3">
      <c r="A125" s="147" t="s">
        <v>262</v>
      </c>
      <c r="B125" s="147" t="s">
        <v>14</v>
      </c>
      <c r="C125" s="147" t="s">
        <v>162</v>
      </c>
      <c r="D125" s="147" t="s">
        <v>258</v>
      </c>
      <c r="E125" s="147" t="s">
        <v>259</v>
      </c>
      <c r="F125" s="143" t="s">
        <v>260</v>
      </c>
      <c r="G125" s="144">
        <v>859887.08</v>
      </c>
      <c r="H125" s="160">
        <v>44705</v>
      </c>
    </row>
    <row r="126" spans="1:8" ht="43.2" x14ac:dyDescent="0.3">
      <c r="A126" s="147" t="s">
        <v>296</v>
      </c>
      <c r="B126" s="147" t="s">
        <v>14</v>
      </c>
      <c r="C126" s="147" t="s">
        <v>297</v>
      </c>
      <c r="D126" s="147" t="s">
        <v>298</v>
      </c>
      <c r="E126" s="147" t="s">
        <v>299</v>
      </c>
      <c r="F126" s="147" t="s">
        <v>453</v>
      </c>
      <c r="G126" s="210">
        <v>608436.28161823237</v>
      </c>
      <c r="H126" s="211" t="s">
        <v>428</v>
      </c>
    </row>
    <row r="127" spans="1:8" ht="28.8" x14ac:dyDescent="0.3">
      <c r="A127" s="147" t="s">
        <v>317</v>
      </c>
      <c r="B127" s="147" t="s">
        <v>11</v>
      </c>
      <c r="C127" s="205" t="s">
        <v>117</v>
      </c>
      <c r="D127" s="172" t="s">
        <v>271</v>
      </c>
      <c r="E127" s="172" t="s">
        <v>272</v>
      </c>
      <c r="F127" s="147" t="s">
        <v>273</v>
      </c>
      <c r="G127" s="149">
        <v>466640.81</v>
      </c>
      <c r="H127" s="160">
        <v>44784</v>
      </c>
    </row>
    <row r="128" spans="1:8" ht="43.2" x14ac:dyDescent="0.3">
      <c r="A128" s="147" t="s">
        <v>339</v>
      </c>
      <c r="B128" s="162" t="s">
        <v>9</v>
      </c>
      <c r="C128" s="172" t="s">
        <v>340</v>
      </c>
      <c r="D128" s="147" t="s">
        <v>341</v>
      </c>
      <c r="E128" s="205" t="s">
        <v>342</v>
      </c>
      <c r="F128" s="178" t="s">
        <v>454</v>
      </c>
      <c r="G128" s="149">
        <v>134337.5</v>
      </c>
      <c r="H128" s="211" t="s">
        <v>427</v>
      </c>
    </row>
    <row r="129" spans="1:8" ht="43.2" x14ac:dyDescent="0.3">
      <c r="A129" s="147" t="s">
        <v>1619</v>
      </c>
      <c r="B129" s="147" t="s">
        <v>11</v>
      </c>
      <c r="C129" s="147" t="s">
        <v>396</v>
      </c>
      <c r="D129" s="147" t="s">
        <v>397</v>
      </c>
      <c r="E129" s="147" t="s">
        <v>398</v>
      </c>
      <c r="F129" s="172" t="s">
        <v>1620</v>
      </c>
      <c r="G129" s="149">
        <v>227342.17</v>
      </c>
      <c r="H129" s="180" t="s">
        <v>1621</v>
      </c>
    </row>
    <row r="130" spans="1:8" ht="28.8" x14ac:dyDescent="0.3">
      <c r="A130" s="147" t="s">
        <v>357</v>
      </c>
      <c r="B130" s="199" t="s">
        <v>11</v>
      </c>
      <c r="C130" s="147" t="s">
        <v>348</v>
      </c>
      <c r="D130" s="147" t="s">
        <v>349</v>
      </c>
      <c r="E130" s="147" t="s">
        <v>350</v>
      </c>
      <c r="F130" s="147" t="s">
        <v>351</v>
      </c>
      <c r="G130" s="144">
        <v>935639.33</v>
      </c>
      <c r="H130" s="160">
        <v>44823</v>
      </c>
    </row>
    <row r="131" spans="1:8" ht="28.8" x14ac:dyDescent="0.3">
      <c r="A131" s="147" t="s">
        <v>384</v>
      </c>
      <c r="B131" s="147" t="s">
        <v>9</v>
      </c>
      <c r="C131" s="147" t="s">
        <v>368</v>
      </c>
      <c r="D131" s="147" t="s">
        <v>369</v>
      </c>
      <c r="E131" s="147" t="s">
        <v>371</v>
      </c>
      <c r="F131" s="143" t="s">
        <v>370</v>
      </c>
      <c r="G131" s="149">
        <v>13975.5</v>
      </c>
      <c r="H131" s="160">
        <v>44838</v>
      </c>
    </row>
    <row r="132" spans="1:8" ht="43.2" x14ac:dyDescent="0.3">
      <c r="A132" s="199" t="s">
        <v>418</v>
      </c>
      <c r="B132" s="199" t="s">
        <v>11</v>
      </c>
      <c r="C132" s="212" t="s">
        <v>401</v>
      </c>
      <c r="D132" s="147" t="s">
        <v>419</v>
      </c>
      <c r="E132" s="208" t="s">
        <v>420</v>
      </c>
      <c r="F132" s="178" t="s">
        <v>455</v>
      </c>
      <c r="G132" s="149">
        <v>463833.28034002474</v>
      </c>
      <c r="H132" s="206" t="s">
        <v>457</v>
      </c>
    </row>
    <row r="133" spans="1:8" ht="43.2" x14ac:dyDescent="0.3">
      <c r="A133" s="153" t="s">
        <v>503</v>
      </c>
      <c r="B133" s="153" t="s">
        <v>10</v>
      </c>
      <c r="C133" s="153" t="s">
        <v>10</v>
      </c>
      <c r="D133" s="153" t="s">
        <v>37</v>
      </c>
      <c r="E133" s="153" t="s">
        <v>38</v>
      </c>
      <c r="F133" s="213" t="s">
        <v>495</v>
      </c>
      <c r="G133" s="149">
        <v>473437.80376077816</v>
      </c>
      <c r="H133" s="180" t="s">
        <v>504</v>
      </c>
    </row>
    <row r="134" spans="1:8" ht="28.8" x14ac:dyDescent="0.3">
      <c r="A134" s="147" t="s">
        <v>1622</v>
      </c>
      <c r="B134" s="147" t="s">
        <v>9</v>
      </c>
      <c r="C134" s="147" t="s">
        <v>471</v>
      </c>
      <c r="D134" s="148" t="s">
        <v>472</v>
      </c>
      <c r="E134" s="147" t="s">
        <v>473</v>
      </c>
      <c r="F134" s="147" t="s">
        <v>474</v>
      </c>
      <c r="G134" s="149">
        <v>1856205.34</v>
      </c>
      <c r="H134" s="160">
        <v>44914</v>
      </c>
    </row>
    <row r="135" spans="1:8" ht="43.2" x14ac:dyDescent="0.3">
      <c r="A135" s="147" t="s">
        <v>1623</v>
      </c>
      <c r="B135" s="147" t="s">
        <v>9</v>
      </c>
      <c r="C135" s="147" t="s">
        <v>342</v>
      </c>
      <c r="D135" s="148" t="s">
        <v>340</v>
      </c>
      <c r="E135" s="147" t="s">
        <v>475</v>
      </c>
      <c r="F135" s="147" t="s">
        <v>476</v>
      </c>
      <c r="G135" s="149">
        <v>31912.22</v>
      </c>
      <c r="H135" s="160">
        <v>44914</v>
      </c>
    </row>
    <row r="136" spans="1:8" ht="43.2" x14ac:dyDescent="0.3">
      <c r="A136" s="182" t="s">
        <v>1624</v>
      </c>
      <c r="B136" s="182" t="s">
        <v>12</v>
      </c>
      <c r="C136" s="147" t="s">
        <v>1625</v>
      </c>
      <c r="D136" s="147" t="s">
        <v>1626</v>
      </c>
      <c r="E136" s="147" t="s">
        <v>1627</v>
      </c>
      <c r="F136" s="147" t="s">
        <v>1628</v>
      </c>
      <c r="G136" s="144">
        <v>163425.24</v>
      </c>
      <c r="H136" s="180" t="s">
        <v>1375</v>
      </c>
    </row>
    <row r="137" spans="1:8" ht="43.2" x14ac:dyDescent="0.3">
      <c r="A137" s="182" t="s">
        <v>1629</v>
      </c>
      <c r="B137" s="182" t="s">
        <v>11</v>
      </c>
      <c r="C137" s="147" t="s">
        <v>157</v>
      </c>
      <c r="D137" s="147" t="s">
        <v>158</v>
      </c>
      <c r="E137" s="147" t="s">
        <v>1630</v>
      </c>
      <c r="F137" s="147" t="s">
        <v>1631</v>
      </c>
      <c r="G137" s="144">
        <v>350487.7</v>
      </c>
      <c r="H137" s="180" t="s">
        <v>1375</v>
      </c>
    </row>
    <row r="138" spans="1:8" ht="43.2" x14ac:dyDescent="0.3">
      <c r="A138" s="182" t="s">
        <v>1632</v>
      </c>
      <c r="B138" s="182" t="s">
        <v>12</v>
      </c>
      <c r="C138" s="147" t="s">
        <v>52</v>
      </c>
      <c r="D138" s="185" t="s">
        <v>1633</v>
      </c>
      <c r="E138" s="185" t="s">
        <v>1634</v>
      </c>
      <c r="F138" s="147" t="s">
        <v>1635</v>
      </c>
      <c r="G138" s="144">
        <v>64934.15</v>
      </c>
      <c r="H138" s="180" t="s">
        <v>1375</v>
      </c>
    </row>
    <row r="139" spans="1:8" ht="43.2" x14ac:dyDescent="0.3">
      <c r="A139" s="182" t="s">
        <v>1636</v>
      </c>
      <c r="B139" s="182" t="s">
        <v>10</v>
      </c>
      <c r="C139" s="147" t="s">
        <v>47</v>
      </c>
      <c r="D139" s="147" t="s">
        <v>1637</v>
      </c>
      <c r="E139" s="147" t="s">
        <v>1638</v>
      </c>
      <c r="F139" s="147" t="s">
        <v>1639</v>
      </c>
      <c r="G139" s="144">
        <v>28542.48</v>
      </c>
      <c r="H139" s="180" t="s">
        <v>1375</v>
      </c>
    </row>
    <row r="140" spans="1:8" ht="43.2" x14ac:dyDescent="0.3">
      <c r="A140" s="182" t="s">
        <v>1640</v>
      </c>
      <c r="B140" s="182" t="s">
        <v>11</v>
      </c>
      <c r="C140" s="147" t="s">
        <v>135</v>
      </c>
      <c r="D140" s="147" t="s">
        <v>1641</v>
      </c>
      <c r="E140" s="147" t="s">
        <v>1642</v>
      </c>
      <c r="F140" s="147" t="s">
        <v>1643</v>
      </c>
      <c r="G140" s="144">
        <v>331702.71999999997</v>
      </c>
      <c r="H140" s="180" t="s">
        <v>1375</v>
      </c>
    </row>
    <row r="141" spans="1:8" ht="43.2" x14ac:dyDescent="0.3">
      <c r="A141" s="182" t="s">
        <v>1644</v>
      </c>
      <c r="B141" s="182" t="s">
        <v>11</v>
      </c>
      <c r="C141" s="147" t="s">
        <v>1645</v>
      </c>
      <c r="D141" s="147" t="s">
        <v>1646</v>
      </c>
      <c r="E141" s="147" t="s">
        <v>1647</v>
      </c>
      <c r="F141" s="147" t="s">
        <v>1648</v>
      </c>
      <c r="G141" s="144">
        <v>487732.84</v>
      </c>
      <c r="H141" s="180" t="s">
        <v>1375</v>
      </c>
    </row>
    <row r="142" spans="1:8" ht="43.2" x14ac:dyDescent="0.3">
      <c r="A142" s="182" t="s">
        <v>1649</v>
      </c>
      <c r="B142" s="182" t="s">
        <v>12</v>
      </c>
      <c r="C142" s="147" t="s">
        <v>1650</v>
      </c>
      <c r="D142" s="147" t="s">
        <v>41</v>
      </c>
      <c r="E142" s="147" t="s">
        <v>1651</v>
      </c>
      <c r="F142" s="147" t="s">
        <v>1652</v>
      </c>
      <c r="G142" s="144">
        <v>320935.77</v>
      </c>
      <c r="H142" s="180" t="s">
        <v>1375</v>
      </c>
    </row>
    <row r="143" spans="1:8" ht="43.2" x14ac:dyDescent="0.3">
      <c r="A143" s="182" t="s">
        <v>1653</v>
      </c>
      <c r="B143" s="182" t="s">
        <v>11</v>
      </c>
      <c r="C143" s="147" t="s">
        <v>167</v>
      </c>
      <c r="D143" s="147" t="s">
        <v>41</v>
      </c>
      <c r="E143" s="147" t="s">
        <v>1654</v>
      </c>
      <c r="F143" s="147" t="s">
        <v>1655</v>
      </c>
      <c r="G143" s="144">
        <v>117112.75</v>
      </c>
      <c r="H143" s="180" t="s">
        <v>1375</v>
      </c>
    </row>
    <row r="144" spans="1:8" ht="43.2" x14ac:dyDescent="0.3">
      <c r="A144" s="143" t="s">
        <v>40</v>
      </c>
      <c r="B144" s="143" t="s">
        <v>9</v>
      </c>
      <c r="C144" s="143" t="s">
        <v>43</v>
      </c>
      <c r="D144" s="143" t="s">
        <v>41</v>
      </c>
      <c r="E144" s="143" t="s">
        <v>1656</v>
      </c>
      <c r="F144" s="143" t="s">
        <v>1657</v>
      </c>
      <c r="G144" s="149">
        <v>425355.06</v>
      </c>
      <c r="H144" s="180" t="s">
        <v>1658</v>
      </c>
    </row>
    <row r="145" spans="1:8" ht="43.2" x14ac:dyDescent="0.3">
      <c r="A145" s="143" t="s">
        <v>1659</v>
      </c>
      <c r="B145" s="143" t="s">
        <v>14</v>
      </c>
      <c r="C145" s="143" t="s">
        <v>1660</v>
      </c>
      <c r="D145" s="143" t="s">
        <v>1661</v>
      </c>
      <c r="E145" s="143" t="s">
        <v>1662</v>
      </c>
      <c r="F145" s="143" t="s">
        <v>1663</v>
      </c>
      <c r="G145" s="149">
        <v>92383.62</v>
      </c>
      <c r="H145" s="180" t="s">
        <v>1658</v>
      </c>
    </row>
    <row r="146" spans="1:8" ht="43.2" x14ac:dyDescent="0.3">
      <c r="A146" s="147" t="s">
        <v>1664</v>
      </c>
      <c r="B146" s="147" t="s">
        <v>9</v>
      </c>
      <c r="C146" s="147" t="s">
        <v>1558</v>
      </c>
      <c r="D146" s="147" t="s">
        <v>1665</v>
      </c>
      <c r="E146" s="147" t="s">
        <v>1666</v>
      </c>
      <c r="F146" s="147" t="s">
        <v>1667</v>
      </c>
      <c r="G146" s="149">
        <v>148404.14000000001</v>
      </c>
      <c r="H146" s="180" t="s">
        <v>1658</v>
      </c>
    </row>
    <row r="147" spans="1:8" ht="43.2" x14ac:dyDescent="0.3">
      <c r="A147" s="147" t="s">
        <v>1668</v>
      </c>
      <c r="B147" s="143" t="s">
        <v>9</v>
      </c>
      <c r="C147" s="147" t="s">
        <v>1669</v>
      </c>
      <c r="D147" s="147" t="s">
        <v>1670</v>
      </c>
      <c r="E147" s="147" t="s">
        <v>1671</v>
      </c>
      <c r="F147" s="143" t="s">
        <v>1672</v>
      </c>
      <c r="G147" s="149">
        <v>2283158.2400000002</v>
      </c>
      <c r="H147" s="160">
        <v>45076</v>
      </c>
    </row>
    <row r="148" spans="1:8" ht="43.2" x14ac:dyDescent="0.3">
      <c r="A148" s="214" t="s">
        <v>1673</v>
      </c>
      <c r="B148" s="215" t="s">
        <v>10</v>
      </c>
      <c r="C148" s="215" t="s">
        <v>10</v>
      </c>
      <c r="D148" s="215" t="s">
        <v>1674</v>
      </c>
      <c r="E148" s="215" t="s">
        <v>1675</v>
      </c>
      <c r="F148" s="216" t="s">
        <v>1676</v>
      </c>
      <c r="G148" s="217">
        <v>615132.46</v>
      </c>
      <c r="H148" s="211" t="s">
        <v>1677</v>
      </c>
    </row>
    <row r="149" spans="1:8" ht="43.2" x14ac:dyDescent="0.3">
      <c r="A149" s="182" t="s">
        <v>1678</v>
      </c>
      <c r="B149" s="143" t="s">
        <v>12</v>
      </c>
      <c r="C149" s="218" t="s">
        <v>1679</v>
      </c>
      <c r="D149" s="143" t="s">
        <v>1680</v>
      </c>
      <c r="E149" s="143" t="s">
        <v>1681</v>
      </c>
      <c r="F149" s="219" t="s">
        <v>1682</v>
      </c>
      <c r="G149" s="220">
        <v>53862.46</v>
      </c>
      <c r="H149" s="190" t="s">
        <v>1683</v>
      </c>
    </row>
    <row r="150" spans="1:8" ht="43.2" x14ac:dyDescent="0.3">
      <c r="A150" s="147" t="s">
        <v>1684</v>
      </c>
      <c r="B150" s="147" t="s">
        <v>9</v>
      </c>
      <c r="C150" s="147" t="s">
        <v>368</v>
      </c>
      <c r="D150" s="147" t="s">
        <v>369</v>
      </c>
      <c r="E150" s="147" t="s">
        <v>1685</v>
      </c>
      <c r="F150" s="199" t="s">
        <v>1686</v>
      </c>
      <c r="G150" s="149">
        <v>32341.54</v>
      </c>
      <c r="H150" s="190" t="s">
        <v>1683</v>
      </c>
    </row>
    <row r="151" spans="1:8" ht="43.2" x14ac:dyDescent="0.3">
      <c r="A151" s="147" t="s">
        <v>1687</v>
      </c>
      <c r="B151" s="147" t="s">
        <v>9</v>
      </c>
      <c r="C151" s="147" t="s">
        <v>368</v>
      </c>
      <c r="D151" s="147" t="s">
        <v>1688</v>
      </c>
      <c r="E151" s="147" t="s">
        <v>1689</v>
      </c>
      <c r="F151" s="199" t="s">
        <v>1690</v>
      </c>
      <c r="G151" s="149">
        <v>32897.79</v>
      </c>
      <c r="H151" s="190" t="s">
        <v>1683</v>
      </c>
    </row>
    <row r="152" spans="1:8" x14ac:dyDescent="0.3">
      <c r="A152" s="234" t="s">
        <v>18</v>
      </c>
      <c r="B152" s="234"/>
      <c r="C152" s="234"/>
      <c r="D152" s="234"/>
      <c r="E152" s="234"/>
      <c r="F152" s="235"/>
      <c r="G152" s="193">
        <f>SUM(G153:G156)</f>
        <v>1297378.9000000001</v>
      </c>
      <c r="H152" s="194"/>
    </row>
    <row r="153" spans="1:8" ht="43.2" x14ac:dyDescent="0.3">
      <c r="A153" s="199" t="s">
        <v>165</v>
      </c>
      <c r="B153" s="199" t="s">
        <v>11</v>
      </c>
      <c r="C153" s="175" t="s">
        <v>167</v>
      </c>
      <c r="D153" s="147" t="s">
        <v>41</v>
      </c>
      <c r="E153" s="147" t="s">
        <v>166</v>
      </c>
      <c r="F153" s="172" t="s">
        <v>168</v>
      </c>
      <c r="G153" s="149">
        <v>757184.91000000015</v>
      </c>
      <c r="H153" s="206" t="s">
        <v>1691</v>
      </c>
    </row>
    <row r="154" spans="1:8" ht="43.2" x14ac:dyDescent="0.3">
      <c r="A154" s="182" t="s">
        <v>243</v>
      </c>
      <c r="B154" s="182" t="s">
        <v>10</v>
      </c>
      <c r="C154" s="221" t="s">
        <v>245</v>
      </c>
      <c r="D154" s="172" t="s">
        <v>45</v>
      </c>
      <c r="E154" s="147" t="s">
        <v>244</v>
      </c>
      <c r="F154" s="178" t="s">
        <v>456</v>
      </c>
      <c r="G154" s="149">
        <v>100035.07</v>
      </c>
      <c r="H154" s="180" t="s">
        <v>1692</v>
      </c>
    </row>
    <row r="155" spans="1:8" ht="43.2" x14ac:dyDescent="0.3">
      <c r="A155" s="147" t="s">
        <v>243</v>
      </c>
      <c r="B155" s="187" t="s">
        <v>10</v>
      </c>
      <c r="C155" s="187" t="s">
        <v>245</v>
      </c>
      <c r="D155" s="187" t="s">
        <v>45</v>
      </c>
      <c r="E155" s="187" t="s">
        <v>244</v>
      </c>
      <c r="F155" s="187" t="s">
        <v>1693</v>
      </c>
      <c r="G155" s="186">
        <v>335457.42</v>
      </c>
      <c r="H155" s="180" t="s">
        <v>1410</v>
      </c>
    </row>
    <row r="156" spans="1:8" ht="43.2" x14ac:dyDescent="0.3">
      <c r="A156" s="147" t="s">
        <v>1694</v>
      </c>
      <c r="B156" s="187" t="s">
        <v>14</v>
      </c>
      <c r="C156" s="187" t="s">
        <v>1573</v>
      </c>
      <c r="D156" s="187" t="s">
        <v>1695</v>
      </c>
      <c r="E156" s="187" t="s">
        <v>1696</v>
      </c>
      <c r="F156" s="187" t="s">
        <v>1697</v>
      </c>
      <c r="G156" s="186">
        <v>104701.5</v>
      </c>
      <c r="H156" s="180" t="s">
        <v>1410</v>
      </c>
    </row>
    <row r="157" spans="1:8" x14ac:dyDescent="0.3">
      <c r="A157" s="234" t="s">
        <v>378</v>
      </c>
      <c r="B157" s="234"/>
      <c r="C157" s="234"/>
      <c r="D157" s="234"/>
      <c r="E157" s="234"/>
      <c r="F157" s="235"/>
      <c r="G157" s="191">
        <f>SUM(G158:G161)</f>
        <v>1176772.1200000001</v>
      </c>
      <c r="H157" s="192"/>
    </row>
    <row r="158" spans="1:8" ht="43.2" x14ac:dyDescent="0.3">
      <c r="A158" s="147" t="s">
        <v>1698</v>
      </c>
      <c r="B158" s="187" t="s">
        <v>10</v>
      </c>
      <c r="C158" s="187" t="s">
        <v>180</v>
      </c>
      <c r="D158" s="187" t="s">
        <v>45</v>
      </c>
      <c r="E158" s="187" t="s">
        <v>1135</v>
      </c>
      <c r="F158" s="187" t="s">
        <v>1699</v>
      </c>
      <c r="G158" s="186">
        <v>417716.18</v>
      </c>
      <c r="H158" s="180" t="s">
        <v>1410</v>
      </c>
    </row>
    <row r="159" spans="1:8" ht="43.2" x14ac:dyDescent="0.3">
      <c r="A159" s="147" t="s">
        <v>1700</v>
      </c>
      <c r="B159" s="187" t="s">
        <v>11</v>
      </c>
      <c r="C159" s="187" t="s">
        <v>256</v>
      </c>
      <c r="D159" s="187" t="s">
        <v>1701</v>
      </c>
      <c r="E159" s="187" t="s">
        <v>1702</v>
      </c>
      <c r="F159" s="187" t="s">
        <v>1703</v>
      </c>
      <c r="G159" s="186">
        <v>234502.42</v>
      </c>
      <c r="H159" s="180" t="s">
        <v>1410</v>
      </c>
    </row>
    <row r="160" spans="1:8" ht="43.2" x14ac:dyDescent="0.3">
      <c r="A160" s="147" t="s">
        <v>1704</v>
      </c>
      <c r="B160" s="187" t="s">
        <v>11</v>
      </c>
      <c r="C160" s="187" t="s">
        <v>401</v>
      </c>
      <c r="D160" s="187" t="s">
        <v>1705</v>
      </c>
      <c r="E160" s="187" t="s">
        <v>1706</v>
      </c>
      <c r="F160" s="187" t="s">
        <v>1707</v>
      </c>
      <c r="G160" s="186">
        <v>221989.39</v>
      </c>
      <c r="H160" s="180" t="s">
        <v>1410</v>
      </c>
    </row>
    <row r="161" spans="1:8" ht="43.2" x14ac:dyDescent="0.3">
      <c r="A161" s="147" t="s">
        <v>1708</v>
      </c>
      <c r="B161" s="187" t="s">
        <v>9</v>
      </c>
      <c r="C161" s="187" t="s">
        <v>232</v>
      </c>
      <c r="D161" s="187" t="s">
        <v>1709</v>
      </c>
      <c r="E161" s="187" t="s">
        <v>1710</v>
      </c>
      <c r="F161" s="187" t="s">
        <v>1711</v>
      </c>
      <c r="G161" s="186">
        <v>302564.13</v>
      </c>
      <c r="H161" s="180" t="s">
        <v>1410</v>
      </c>
    </row>
    <row r="162" spans="1:8" ht="15.6" x14ac:dyDescent="0.3">
      <c r="A162" s="238" t="s">
        <v>19</v>
      </c>
      <c r="B162" s="238"/>
      <c r="C162" s="238"/>
      <c r="D162" s="223"/>
      <c r="E162" s="223"/>
      <c r="F162" s="224"/>
      <c r="G162" s="222">
        <f>SUM(G4,G62,G68,G102,G115,G152,G157)</f>
        <v>44398959.849121228</v>
      </c>
      <c r="H162" s="225"/>
    </row>
    <row r="164" spans="1:8" x14ac:dyDescent="0.3">
      <c r="B164" s="236" t="s">
        <v>20</v>
      </c>
      <c r="C164" s="237"/>
      <c r="G164" s="7"/>
      <c r="H164" s="4"/>
    </row>
    <row r="165" spans="1:8" x14ac:dyDescent="0.3">
      <c r="B165" s="26" t="s">
        <v>10</v>
      </c>
      <c r="C165" s="27">
        <f>SUMIF($B$4:$B$163,B165,$G$4:$G$163)</f>
        <v>16012227.361298302</v>
      </c>
    </row>
    <row r="166" spans="1:8" x14ac:dyDescent="0.3">
      <c r="B166" s="26" t="s">
        <v>14</v>
      </c>
      <c r="C166" s="27">
        <f>SUMIF($B$4:$B$163,B166,$G$4:$G$163)</f>
        <v>5843768.3569217594</v>
      </c>
    </row>
    <row r="167" spans="1:8" x14ac:dyDescent="0.3">
      <c r="B167" s="26" t="s">
        <v>9</v>
      </c>
      <c r="C167" s="27">
        <f>SUMIF($B$4:$B$163,B167,$G$4:$G$163)</f>
        <v>8703122.7630993892</v>
      </c>
    </row>
    <row r="168" spans="1:8" x14ac:dyDescent="0.3">
      <c r="B168" s="26" t="s">
        <v>12</v>
      </c>
      <c r="C168" s="27">
        <f>SUMIF($B$4:$B$163,B168,$G$4:$G$163)</f>
        <v>3535970.2699999996</v>
      </c>
    </row>
    <row r="169" spans="1:8" x14ac:dyDescent="0.3">
      <c r="B169" s="26" t="s">
        <v>11</v>
      </c>
      <c r="C169" s="27">
        <f>SUMIF($B$4:$B$163,B169,$G$4:$G$163)</f>
        <v>16889622.01034002</v>
      </c>
    </row>
    <row r="170" spans="1:8" x14ac:dyDescent="0.3">
      <c r="B170" s="113" t="s">
        <v>21</v>
      </c>
      <c r="C170" s="114">
        <f>SUM(C165:C169)</f>
        <v>50984710.761659473</v>
      </c>
    </row>
    <row r="171" spans="1:8" x14ac:dyDescent="0.3">
      <c r="B171" s="15"/>
      <c r="C171" s="17"/>
    </row>
    <row r="172" spans="1:8" x14ac:dyDescent="0.3">
      <c r="B172" s="25" t="s">
        <v>13</v>
      </c>
      <c r="C172" s="13">
        <f>SUMIF($B$4:$B$163,B172,$G$4:$G$163)</f>
        <v>5322314.2500000009</v>
      </c>
    </row>
    <row r="173" spans="1:8" x14ac:dyDescent="0.3">
      <c r="B173" s="25" t="s">
        <v>22</v>
      </c>
      <c r="C173" s="30">
        <f>SUM(C172,C170)</f>
        <v>56307025.011659473</v>
      </c>
    </row>
  </sheetData>
  <autoFilter ref="A3:H162" xr:uid="{237012A7-CC10-4948-AE3F-F83C9C9B2868}"/>
  <mergeCells count="11">
    <mergeCell ref="A102:F102"/>
    <mergeCell ref="A115:F115"/>
    <mergeCell ref="A152:F152"/>
    <mergeCell ref="A157:F157"/>
    <mergeCell ref="B164:C164"/>
    <mergeCell ref="A162:C162"/>
    <mergeCell ref="A1:H1"/>
    <mergeCell ref="A4:F4"/>
    <mergeCell ref="A2:H2"/>
    <mergeCell ref="A62:F62"/>
    <mergeCell ref="A68:F68"/>
  </mergeCells>
  <pageMargins left="0.31496062992125984" right="0.31496062992125984" top="0.35433070866141736" bottom="0.35433070866141736" header="0.31496062992125984" footer="0.31496062992125984"/>
  <pageSetup paperSize="9" scale="1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0F8ED-CF60-46E2-A1D4-982EE3F3D712}">
  <sheetPr codeName="Blad3"/>
  <dimension ref="A1:K19"/>
  <sheetViews>
    <sheetView workbookViewId="0">
      <pane ySplit="3" topLeftCell="A4" activePane="bottomLeft" state="frozen"/>
      <selection pane="bottomLeft" activeCell="J6" sqref="J6"/>
    </sheetView>
  </sheetViews>
  <sheetFormatPr defaultRowHeight="14.4" x14ac:dyDescent="0.3"/>
  <cols>
    <col min="1" max="1" width="13.44140625" customWidth="1"/>
    <col min="2" max="2" width="14.6640625" customWidth="1"/>
    <col min="3" max="3" width="16.5546875" style="18" bestFit="1" customWidth="1"/>
    <col min="4" max="5" width="25.6640625" style="18" customWidth="1"/>
    <col min="6" max="6" width="41.5546875" style="23" customWidth="1"/>
    <col min="7" max="7" width="16.6640625" customWidth="1"/>
    <col min="8" max="8" width="18.33203125" customWidth="1"/>
    <col min="9" max="9" width="11.109375" style="16" customWidth="1"/>
    <col min="10" max="10" width="14.44140625" style="16" bestFit="1" customWidth="1"/>
    <col min="11" max="11" width="8.44140625" customWidth="1"/>
  </cols>
  <sheetData>
    <row r="1" spans="1:11" ht="23.25" customHeight="1" x14ac:dyDescent="0.3">
      <c r="A1" s="227" t="s">
        <v>496</v>
      </c>
      <c r="B1" s="228"/>
      <c r="C1" s="228"/>
      <c r="D1" s="228"/>
      <c r="E1" s="228"/>
      <c r="F1" s="228"/>
      <c r="G1" s="228"/>
      <c r="H1" s="229"/>
    </row>
    <row r="2" spans="1:11" ht="64.2" customHeight="1" x14ac:dyDescent="0.3">
      <c r="A2" s="239" t="s">
        <v>23</v>
      </c>
      <c r="B2" s="240"/>
      <c r="C2" s="240"/>
      <c r="D2" s="240"/>
      <c r="E2" s="240"/>
      <c r="F2" s="240"/>
      <c r="G2" s="240"/>
      <c r="H2" s="241"/>
    </row>
    <row r="3" spans="1:11" s="16" customFormat="1" ht="31.95" customHeight="1" x14ac:dyDescent="0.3">
      <c r="A3" s="36" t="s">
        <v>0</v>
      </c>
      <c r="B3" s="36" t="s">
        <v>1</v>
      </c>
      <c r="C3" s="36" t="s">
        <v>24</v>
      </c>
      <c r="D3" s="36" t="s">
        <v>3</v>
      </c>
      <c r="E3" s="36" t="s">
        <v>4</v>
      </c>
      <c r="F3" s="36" t="s">
        <v>5</v>
      </c>
      <c r="G3" s="37" t="s">
        <v>25</v>
      </c>
      <c r="H3" s="36" t="s">
        <v>26</v>
      </c>
      <c r="J3" s="242" t="s">
        <v>20</v>
      </c>
      <c r="K3" s="243"/>
    </row>
    <row r="4" spans="1:11" s="16" customFormat="1" ht="16.2" customHeight="1" x14ac:dyDescent="0.3">
      <c r="A4" s="3"/>
      <c r="B4" s="3"/>
      <c r="C4" s="1"/>
      <c r="D4" s="1"/>
      <c r="E4" s="1"/>
      <c r="F4" s="3"/>
      <c r="G4" s="13"/>
      <c r="H4" s="34"/>
      <c r="J4" s="26" t="s">
        <v>10</v>
      </c>
      <c r="K4" s="27">
        <f>SUMIF($B$4:$B$7,J4,$G$4:$G$7)</f>
        <v>0</v>
      </c>
    </row>
    <row r="5" spans="1:11" s="16" customFormat="1" ht="16.2" customHeight="1" x14ac:dyDescent="0.3">
      <c r="A5" s="3"/>
      <c r="B5" s="3"/>
      <c r="C5" s="1"/>
      <c r="D5" s="1"/>
      <c r="E5" s="1"/>
      <c r="F5" s="3"/>
      <c r="G5" s="13"/>
      <c r="H5" s="34"/>
      <c r="J5" s="26" t="s">
        <v>14</v>
      </c>
      <c r="K5" s="27">
        <f>SUMIF($B$4:$B$7,J5,$G$4:$G$7)</f>
        <v>0</v>
      </c>
    </row>
    <row r="6" spans="1:11" ht="15.6" x14ac:dyDescent="0.3">
      <c r="A6" s="15"/>
      <c r="B6" s="15"/>
      <c r="C6" s="17"/>
      <c r="D6" s="17"/>
      <c r="E6" s="17"/>
      <c r="F6" s="32" t="s">
        <v>19</v>
      </c>
      <c r="G6" s="29">
        <f>SUM(G4:G5)</f>
        <v>0</v>
      </c>
      <c r="H6" s="21"/>
      <c r="J6" s="26" t="s">
        <v>9</v>
      </c>
      <c r="K6" s="27">
        <f>SUMIF($B$4:$B$7,J6,$G$4:$G$7)</f>
        <v>0</v>
      </c>
    </row>
    <row r="7" spans="1:11" ht="14.4" customHeight="1" x14ac:dyDescent="0.3">
      <c r="A7" s="15"/>
      <c r="B7" s="15"/>
      <c r="C7" s="17"/>
      <c r="D7" s="17"/>
      <c r="E7" s="17"/>
      <c r="G7" s="15"/>
      <c r="H7" s="15"/>
      <c r="J7" s="26" t="s">
        <v>12</v>
      </c>
      <c r="K7" s="27">
        <f>SUMIF($B$4:$B$7,J7,$G$4:$G$7)</f>
        <v>0</v>
      </c>
    </row>
    <row r="8" spans="1:11" x14ac:dyDescent="0.3">
      <c r="A8" s="15"/>
      <c r="D8" s="15"/>
      <c r="E8" s="33"/>
      <c r="F8" s="16"/>
      <c r="G8" s="65"/>
      <c r="I8"/>
      <c r="J8" s="26" t="s">
        <v>11</v>
      </c>
      <c r="K8" s="27">
        <f>SUMIF($B$4:$B$7,J8,$G$4:$G$7)</f>
        <v>0</v>
      </c>
    </row>
    <row r="9" spans="1:11" x14ac:dyDescent="0.3">
      <c r="A9" s="15"/>
      <c r="D9" s="15"/>
      <c r="E9" s="16"/>
      <c r="F9" s="16"/>
      <c r="I9"/>
      <c r="J9" s="105" t="s">
        <v>21</v>
      </c>
      <c r="K9" s="106">
        <f>SUM(K4:K8)</f>
        <v>0</v>
      </c>
    </row>
    <row r="10" spans="1:11" x14ac:dyDescent="0.3">
      <c r="A10" s="15"/>
      <c r="D10" s="15"/>
      <c r="E10" s="16"/>
      <c r="F10" s="16"/>
      <c r="I10"/>
      <c r="J10" s="107"/>
      <c r="K10" s="5"/>
    </row>
    <row r="11" spans="1:11" x14ac:dyDescent="0.3">
      <c r="A11" s="15"/>
      <c r="D11" s="15"/>
      <c r="E11" s="16"/>
      <c r="F11" s="16"/>
      <c r="I11"/>
      <c r="J11" s="25" t="s">
        <v>13</v>
      </c>
      <c r="K11" s="13">
        <f>SUMIF($B$4:$B$7,J11,$G$4:$G$7)</f>
        <v>0</v>
      </c>
    </row>
    <row r="12" spans="1:11" x14ac:dyDescent="0.3">
      <c r="D12"/>
      <c r="E12" s="16"/>
      <c r="F12" s="16"/>
      <c r="I12"/>
      <c r="J12" s="105" t="s">
        <v>22</v>
      </c>
      <c r="K12" s="106">
        <f>SUM(K11,K9)</f>
        <v>0</v>
      </c>
    </row>
    <row r="13" spans="1:11" x14ac:dyDescent="0.3">
      <c r="D13"/>
      <c r="E13" s="16"/>
      <c r="F13" s="16"/>
      <c r="I13"/>
      <c r="J13"/>
    </row>
    <row r="14" spans="1:11" x14ac:dyDescent="0.3">
      <c r="E14" s="23"/>
      <c r="F14"/>
      <c r="H14" s="16"/>
      <c r="J14"/>
    </row>
    <row r="15" spans="1:11" x14ac:dyDescent="0.3">
      <c r="E15" s="23"/>
      <c r="F15"/>
      <c r="H15" s="16"/>
      <c r="J15"/>
    </row>
    <row r="16" spans="1:11" x14ac:dyDescent="0.3">
      <c r="E16" s="23"/>
      <c r="F16"/>
      <c r="H16" s="16"/>
      <c r="J16"/>
    </row>
    <row r="17" spans="2:10" x14ac:dyDescent="0.3">
      <c r="E17" s="23"/>
      <c r="F17"/>
      <c r="H17" s="16"/>
      <c r="J17"/>
    </row>
    <row r="18" spans="2:10" x14ac:dyDescent="0.3">
      <c r="B18" s="15"/>
      <c r="D18" s="17"/>
    </row>
    <row r="19" spans="2:10" x14ac:dyDescent="0.3">
      <c r="B19" s="15"/>
      <c r="D19" s="17"/>
    </row>
  </sheetData>
  <autoFilter ref="A3:H6" xr:uid="{B8DA2C90-5CE1-4280-A2E3-2E5AF98C5427}"/>
  <mergeCells count="3">
    <mergeCell ref="A1:H1"/>
    <mergeCell ref="A2:H2"/>
    <mergeCell ref="J3:K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0BF18-D044-4F3A-901C-6C582781997C}">
  <sheetPr codeName="Blad4">
    <pageSetUpPr fitToPage="1"/>
  </sheetPr>
  <dimension ref="A1:L36"/>
  <sheetViews>
    <sheetView zoomScaleNormal="100" workbookViewId="0">
      <pane xSplit="1" ySplit="1" topLeftCell="B2" activePane="bottomRight" state="frozen"/>
      <selection pane="topRight" activeCell="B1" sqref="B1"/>
      <selection pane="bottomLeft" activeCell="A2" sqref="A2"/>
      <selection pane="bottomRight" activeCell="I6" sqref="I6"/>
    </sheetView>
  </sheetViews>
  <sheetFormatPr defaultColWidth="8.88671875" defaultRowHeight="14.4" x14ac:dyDescent="0.3"/>
  <cols>
    <col min="1" max="1" width="15.6640625" style="4" customWidth="1"/>
    <col min="2" max="2" width="16.44140625" style="6" customWidth="1"/>
    <col min="3" max="3" width="14.33203125" style="4" customWidth="1"/>
    <col min="4" max="5" width="23.109375" style="4" customWidth="1"/>
    <col min="6" max="6" width="94.33203125" style="4" customWidth="1"/>
    <col min="7" max="7" width="28.109375" style="94" customWidth="1"/>
    <col min="8" max="8" width="18.109375" style="9" customWidth="1"/>
    <col min="9" max="9" width="15.44140625" style="10" customWidth="1"/>
    <col min="10" max="10" width="8.88671875" style="4"/>
    <col min="11" max="11" width="14.44140625" style="4" bestFit="1" customWidth="1"/>
    <col min="12" max="12" width="11.5546875" style="4" bestFit="1" customWidth="1"/>
    <col min="13" max="13" width="8.88671875" style="4"/>
    <col min="14" max="14" width="10.5546875" style="4" bestFit="1" customWidth="1"/>
    <col min="15" max="16384" width="8.88671875" style="4"/>
  </cols>
  <sheetData>
    <row r="1" spans="1:12" ht="23.4" x14ac:dyDescent="0.3">
      <c r="A1" s="227" t="s">
        <v>497</v>
      </c>
      <c r="B1" s="228"/>
      <c r="C1" s="228"/>
      <c r="D1" s="228"/>
      <c r="E1" s="228"/>
      <c r="F1" s="228"/>
      <c r="G1" s="228"/>
      <c r="H1" s="228"/>
      <c r="I1" s="229"/>
    </row>
    <row r="2" spans="1:12" x14ac:dyDescent="0.3">
      <c r="A2" s="232" t="s">
        <v>304</v>
      </c>
      <c r="B2" s="232"/>
      <c r="C2" s="232"/>
      <c r="D2" s="232"/>
      <c r="E2" s="232"/>
      <c r="F2" s="232"/>
      <c r="G2" s="232"/>
      <c r="H2" s="232"/>
      <c r="I2" s="232"/>
    </row>
    <row r="3" spans="1:12" s="5" customFormat="1" ht="41.4" x14ac:dyDescent="0.3">
      <c r="A3" s="36" t="s">
        <v>0</v>
      </c>
      <c r="B3" s="36" t="s">
        <v>1</v>
      </c>
      <c r="C3" s="36" t="s">
        <v>24</v>
      </c>
      <c r="D3" s="36" t="s">
        <v>3</v>
      </c>
      <c r="E3" s="36" t="s">
        <v>4</v>
      </c>
      <c r="F3" s="36" t="s">
        <v>5</v>
      </c>
      <c r="G3" s="85" t="s">
        <v>311</v>
      </c>
      <c r="H3" s="37" t="s">
        <v>27</v>
      </c>
      <c r="I3" s="36" t="s">
        <v>7</v>
      </c>
      <c r="K3" s="242" t="s">
        <v>20</v>
      </c>
      <c r="L3" s="243"/>
    </row>
    <row r="4" spans="1:12" s="67" customFormat="1" ht="27.6" x14ac:dyDescent="0.3">
      <c r="A4" s="69" t="s">
        <v>29</v>
      </c>
      <c r="B4" s="69" t="s">
        <v>14</v>
      </c>
      <c r="C4" s="39" t="s">
        <v>30</v>
      </c>
      <c r="D4" s="39" t="s">
        <v>31</v>
      </c>
      <c r="E4" s="39" t="s">
        <v>32</v>
      </c>
      <c r="F4" s="1" t="s">
        <v>33</v>
      </c>
      <c r="G4" s="87">
        <v>2850000</v>
      </c>
      <c r="H4" s="82">
        <v>54552.959999999999</v>
      </c>
      <c r="I4" s="12">
        <v>44585</v>
      </c>
      <c r="K4" s="26" t="s">
        <v>10</v>
      </c>
      <c r="L4" s="27">
        <f>SUMIF($B$4:$B$25,K4,$H$4:$H$25)</f>
        <v>77611.8</v>
      </c>
    </row>
    <row r="5" spans="1:12" s="67" customFormat="1" ht="27.6" x14ac:dyDescent="0.3">
      <c r="A5" s="69" t="s">
        <v>34</v>
      </c>
      <c r="B5" s="69" t="s">
        <v>14</v>
      </c>
      <c r="C5" s="1" t="s">
        <v>30</v>
      </c>
      <c r="D5" s="1" t="s">
        <v>31</v>
      </c>
      <c r="E5" s="1" t="s">
        <v>32</v>
      </c>
      <c r="F5" s="1" t="s">
        <v>35</v>
      </c>
      <c r="G5" s="87" t="s">
        <v>312</v>
      </c>
      <c r="H5" s="82">
        <v>26299.71</v>
      </c>
      <c r="I5" s="12">
        <v>44585</v>
      </c>
      <c r="K5" s="26" t="s">
        <v>14</v>
      </c>
      <c r="L5" s="27">
        <f>SUMIF($B$4:$B$25,K5,$H$4:$H$25)</f>
        <v>80852.67</v>
      </c>
    </row>
    <row r="6" spans="1:12" s="68" customFormat="1" ht="41.4" x14ac:dyDescent="0.3">
      <c r="A6" s="3" t="s">
        <v>36</v>
      </c>
      <c r="B6" s="3" t="s">
        <v>10</v>
      </c>
      <c r="C6" s="1" t="s">
        <v>10</v>
      </c>
      <c r="D6" s="1" t="s">
        <v>37</v>
      </c>
      <c r="E6" s="1" t="s">
        <v>38</v>
      </c>
      <c r="F6" s="1" t="s">
        <v>39</v>
      </c>
      <c r="G6" s="87">
        <v>5700000</v>
      </c>
      <c r="H6" s="82">
        <v>19673.28</v>
      </c>
      <c r="I6" s="12">
        <v>44585</v>
      </c>
      <c r="K6" s="26" t="s">
        <v>9</v>
      </c>
      <c r="L6" s="27">
        <f>SUMIF($B$4:$B$25,K6,$H$4:$H$25)</f>
        <v>381008.75</v>
      </c>
    </row>
    <row r="7" spans="1:12" s="2" customFormat="1" ht="41.4" x14ac:dyDescent="0.3">
      <c r="A7" s="3" t="s">
        <v>51</v>
      </c>
      <c r="B7" s="25" t="s">
        <v>12</v>
      </c>
      <c r="C7" s="3" t="s">
        <v>52</v>
      </c>
      <c r="D7" s="3" t="s">
        <v>53</v>
      </c>
      <c r="E7" s="3" t="s">
        <v>53</v>
      </c>
      <c r="F7" s="1" t="s">
        <v>54</v>
      </c>
      <c r="G7" s="87">
        <v>16500000</v>
      </c>
      <c r="H7" s="83">
        <v>171302.77000000002</v>
      </c>
      <c r="I7" s="12">
        <v>44613</v>
      </c>
      <c r="K7" s="26" t="s">
        <v>12</v>
      </c>
      <c r="L7" s="27">
        <f>SUMIF($B$4:$B$25,K7,$H$4:$H$25)</f>
        <v>232674.85000000003</v>
      </c>
    </row>
    <row r="8" spans="1:12" s="2" customFormat="1" ht="27.6" x14ac:dyDescent="0.3">
      <c r="A8" s="22" t="s">
        <v>55</v>
      </c>
      <c r="B8" s="25" t="s">
        <v>9</v>
      </c>
      <c r="C8" s="22" t="s">
        <v>56</v>
      </c>
      <c r="D8" s="22" t="s">
        <v>57</v>
      </c>
      <c r="E8" s="25" t="s">
        <v>58</v>
      </c>
      <c r="F8" s="1" t="s">
        <v>59</v>
      </c>
      <c r="G8" s="87">
        <v>4200000</v>
      </c>
      <c r="H8" s="83">
        <v>75010.320000000007</v>
      </c>
      <c r="I8" s="12">
        <v>44613</v>
      </c>
      <c r="K8" s="26" t="s">
        <v>11</v>
      </c>
      <c r="L8" s="27">
        <f>SUMIF($B$4:$B$25,K8,$H$4:$H$25)</f>
        <v>310476.09999999998</v>
      </c>
    </row>
    <row r="9" spans="1:12" s="2" customFormat="1" ht="27.6" x14ac:dyDescent="0.3">
      <c r="A9" s="22" t="s">
        <v>60</v>
      </c>
      <c r="B9" s="25" t="s">
        <v>9</v>
      </c>
      <c r="C9" s="22" t="s">
        <v>61</v>
      </c>
      <c r="D9" s="22" t="s">
        <v>62</v>
      </c>
      <c r="E9" s="25" t="s">
        <v>63</v>
      </c>
      <c r="F9" s="1" t="s">
        <v>64</v>
      </c>
      <c r="G9" s="87">
        <v>5000000</v>
      </c>
      <c r="H9" s="83">
        <v>107118.34</v>
      </c>
      <c r="I9" s="12">
        <v>44613</v>
      </c>
      <c r="K9" s="105" t="s">
        <v>21</v>
      </c>
      <c r="L9" s="106">
        <f>SUM(L4:L8)</f>
        <v>1082624.17</v>
      </c>
    </row>
    <row r="10" spans="1:12" s="2" customFormat="1" ht="27.6" x14ac:dyDescent="0.3">
      <c r="A10" s="22" t="s">
        <v>151</v>
      </c>
      <c r="B10" s="22" t="s">
        <v>11</v>
      </c>
      <c r="C10" s="22" t="s">
        <v>152</v>
      </c>
      <c r="D10" s="25" t="s">
        <v>153</v>
      </c>
      <c r="E10" s="22" t="s">
        <v>154</v>
      </c>
      <c r="F10" s="1" t="s">
        <v>155</v>
      </c>
      <c r="G10" s="87">
        <v>3200000</v>
      </c>
      <c r="H10" s="8">
        <v>51827.83</v>
      </c>
      <c r="I10" s="12">
        <v>44635</v>
      </c>
      <c r="K10" s="107"/>
      <c r="L10" s="5"/>
    </row>
    <row r="11" spans="1:12" s="2" customFormat="1" ht="27.6" x14ac:dyDescent="0.3">
      <c r="A11" s="22" t="s">
        <v>156</v>
      </c>
      <c r="B11" s="22" t="s">
        <v>11</v>
      </c>
      <c r="C11" s="22" t="s">
        <v>157</v>
      </c>
      <c r="D11" s="25" t="s">
        <v>158</v>
      </c>
      <c r="E11" s="22" t="s">
        <v>159</v>
      </c>
      <c r="F11" s="1" t="s">
        <v>160</v>
      </c>
      <c r="G11" s="87">
        <v>1960000</v>
      </c>
      <c r="H11" s="83">
        <v>52295.76</v>
      </c>
      <c r="I11" s="12">
        <v>44635</v>
      </c>
      <c r="K11" s="25" t="s">
        <v>13</v>
      </c>
      <c r="L11" s="27">
        <f>SUMIF($B$4:$B$25,K11,$H$4:$H$25)</f>
        <v>0</v>
      </c>
    </row>
    <row r="12" spans="1:12" s="2" customFormat="1" ht="13.8" x14ac:dyDescent="0.3">
      <c r="A12" s="22" t="s">
        <v>169</v>
      </c>
      <c r="B12" s="22" t="s">
        <v>11</v>
      </c>
      <c r="C12" s="22" t="s">
        <v>170</v>
      </c>
      <c r="D12" s="25" t="s">
        <v>171</v>
      </c>
      <c r="E12" s="22" t="s">
        <v>172</v>
      </c>
      <c r="F12" s="1" t="s">
        <v>173</v>
      </c>
      <c r="G12" s="87">
        <v>515737</v>
      </c>
      <c r="H12" s="83">
        <v>10276.200000000001</v>
      </c>
      <c r="I12" s="12">
        <v>44644</v>
      </c>
      <c r="K12" s="105" t="s">
        <v>22</v>
      </c>
      <c r="L12" s="106">
        <f>SUM(L11,L9)</f>
        <v>1082624.17</v>
      </c>
    </row>
    <row r="13" spans="1:12" s="2" customFormat="1" ht="41.4" x14ac:dyDescent="0.3">
      <c r="A13" s="1" t="s">
        <v>198</v>
      </c>
      <c r="B13" s="25" t="s">
        <v>11</v>
      </c>
      <c r="C13" s="1" t="s">
        <v>199</v>
      </c>
      <c r="D13" s="1" t="s">
        <v>41</v>
      </c>
      <c r="E13" s="1" t="s">
        <v>200</v>
      </c>
      <c r="F13" s="1" t="s">
        <v>201</v>
      </c>
      <c r="G13" s="87">
        <v>4222042</v>
      </c>
      <c r="H13" s="83">
        <v>81609.02</v>
      </c>
      <c r="I13" s="12">
        <v>44665</v>
      </c>
    </row>
    <row r="14" spans="1:12" s="2" customFormat="1" ht="13.8" x14ac:dyDescent="0.3">
      <c r="A14" s="3" t="s">
        <v>202</v>
      </c>
      <c r="B14" s="1" t="s">
        <v>10</v>
      </c>
      <c r="C14" s="3" t="s">
        <v>203</v>
      </c>
      <c r="D14" s="1" t="s">
        <v>204</v>
      </c>
      <c r="E14" s="3" t="s">
        <v>205</v>
      </c>
      <c r="F14" s="1" t="s">
        <v>206</v>
      </c>
      <c r="G14" s="87">
        <v>2160000</v>
      </c>
      <c r="H14" s="82">
        <v>22687.02</v>
      </c>
      <c r="I14" s="12">
        <v>44665</v>
      </c>
    </row>
    <row r="15" spans="1:12" s="75" customFormat="1" ht="27.6" x14ac:dyDescent="0.3">
      <c r="A15" s="3" t="s">
        <v>284</v>
      </c>
      <c r="B15" s="77" t="s">
        <v>12</v>
      </c>
      <c r="C15" s="70" t="s">
        <v>278</v>
      </c>
      <c r="D15" s="19" t="s">
        <v>31</v>
      </c>
      <c r="E15" s="70" t="s">
        <v>279</v>
      </c>
      <c r="F15" s="1" t="s">
        <v>280</v>
      </c>
      <c r="G15" s="87">
        <v>4000000</v>
      </c>
      <c r="H15" s="84">
        <v>61372.08</v>
      </c>
      <c r="I15" s="76">
        <v>44736</v>
      </c>
    </row>
    <row r="16" spans="1:12" s="2" customFormat="1" ht="27.6" x14ac:dyDescent="0.3">
      <c r="A16" s="3" t="s">
        <v>281</v>
      </c>
      <c r="B16" s="25" t="s">
        <v>10</v>
      </c>
      <c r="C16" s="3" t="s">
        <v>245</v>
      </c>
      <c r="D16" s="3" t="s">
        <v>45</v>
      </c>
      <c r="E16" s="3" t="s">
        <v>282</v>
      </c>
      <c r="F16" s="1" t="s">
        <v>283</v>
      </c>
      <c r="G16" s="87">
        <v>4091443</v>
      </c>
      <c r="H16" s="84">
        <v>35251.5</v>
      </c>
      <c r="I16" s="76">
        <v>44736</v>
      </c>
    </row>
    <row r="17" spans="1:9" s="66" customFormat="1" ht="27.6" x14ac:dyDescent="0.3">
      <c r="A17" s="3" t="s">
        <v>274</v>
      </c>
      <c r="B17" s="25" t="s">
        <v>11</v>
      </c>
      <c r="C17" s="19" t="s">
        <v>117</v>
      </c>
      <c r="D17" s="3" t="s">
        <v>275</v>
      </c>
      <c r="E17" s="3" t="s">
        <v>276</v>
      </c>
      <c r="F17" s="3" t="s">
        <v>277</v>
      </c>
      <c r="G17" s="86">
        <v>2991000</v>
      </c>
      <c r="H17" s="84">
        <v>52917.17</v>
      </c>
      <c r="I17" s="12">
        <v>44769</v>
      </c>
    </row>
    <row r="18" spans="1:9" s="78" customFormat="1" ht="27.6" x14ac:dyDescent="0.3">
      <c r="A18" s="22" t="s">
        <v>322</v>
      </c>
      <c r="B18" s="25" t="s">
        <v>11</v>
      </c>
      <c r="C18" s="79" t="s">
        <v>323</v>
      </c>
      <c r="D18" s="80" t="s">
        <v>324</v>
      </c>
      <c r="E18" s="81" t="s">
        <v>325</v>
      </c>
      <c r="F18" s="43" t="s">
        <v>326</v>
      </c>
      <c r="G18" s="86">
        <v>2200000</v>
      </c>
      <c r="H18" s="84">
        <v>42286.92</v>
      </c>
      <c r="I18" s="12">
        <v>44816</v>
      </c>
    </row>
    <row r="19" spans="1:9" s="2" customFormat="1" ht="27.6" x14ac:dyDescent="0.3">
      <c r="A19" s="22" t="s">
        <v>327</v>
      </c>
      <c r="B19" s="79" t="s">
        <v>9</v>
      </c>
      <c r="C19" s="22" t="s">
        <v>91</v>
      </c>
      <c r="D19" s="25" t="s">
        <v>328</v>
      </c>
      <c r="E19" s="22" t="s">
        <v>329</v>
      </c>
      <c r="F19" s="1" t="s">
        <v>330</v>
      </c>
      <c r="G19" s="87">
        <v>8750000</v>
      </c>
      <c r="H19" s="13">
        <v>83613.440000000002</v>
      </c>
      <c r="I19" s="12">
        <v>44816</v>
      </c>
    </row>
    <row r="20" spans="1:9" s="78" customFormat="1" ht="41.4" x14ac:dyDescent="0.3">
      <c r="A20" s="22" t="s">
        <v>306</v>
      </c>
      <c r="B20" s="79" t="s">
        <v>9</v>
      </c>
      <c r="C20" s="80" t="s">
        <v>307</v>
      </c>
      <c r="D20" s="81" t="s">
        <v>308</v>
      </c>
      <c r="E20" s="81" t="s">
        <v>309</v>
      </c>
      <c r="F20" s="43" t="s">
        <v>310</v>
      </c>
      <c r="G20" s="86">
        <v>4100000</v>
      </c>
      <c r="H20" s="84">
        <v>54552.959999999999</v>
      </c>
      <c r="I20" s="12">
        <v>44841</v>
      </c>
    </row>
    <row r="21" spans="1:9" s="64" customFormat="1" ht="27.6" x14ac:dyDescent="0.3">
      <c r="A21" s="3" t="s">
        <v>390</v>
      </c>
      <c r="B21" s="79" t="s">
        <v>9</v>
      </c>
      <c r="C21" s="101" t="s">
        <v>91</v>
      </c>
      <c r="D21" s="70" t="s">
        <v>328</v>
      </c>
      <c r="E21" s="70" t="s">
        <v>329</v>
      </c>
      <c r="F21" s="3" t="s">
        <v>391</v>
      </c>
      <c r="G21" s="86">
        <v>1200000</v>
      </c>
      <c r="H21" s="84">
        <v>26722.16</v>
      </c>
      <c r="I21" s="12">
        <v>44873</v>
      </c>
    </row>
    <row r="22" spans="1:9" s="64" customFormat="1" ht="27.6" x14ac:dyDescent="0.3">
      <c r="A22" s="79" t="s">
        <v>392</v>
      </c>
      <c r="B22" s="79" t="s">
        <v>9</v>
      </c>
      <c r="C22" s="80" t="s">
        <v>232</v>
      </c>
      <c r="D22" s="81" t="s">
        <v>393</v>
      </c>
      <c r="E22" s="81" t="s">
        <v>394</v>
      </c>
      <c r="F22" s="43" t="s">
        <v>400</v>
      </c>
      <c r="G22" s="86">
        <v>1800000</v>
      </c>
      <c r="H22" s="71">
        <v>33991.53</v>
      </c>
      <c r="I22" s="12">
        <v>44873</v>
      </c>
    </row>
    <row r="23" spans="1:9" s="64" customFormat="1" ht="13.8" x14ac:dyDescent="0.3">
      <c r="A23" s="79" t="s">
        <v>395</v>
      </c>
      <c r="B23" s="79" t="s">
        <v>11</v>
      </c>
      <c r="C23" s="80" t="s">
        <v>396</v>
      </c>
      <c r="D23" s="81" t="s">
        <v>397</v>
      </c>
      <c r="E23" s="81" t="s">
        <v>398</v>
      </c>
      <c r="F23" s="43" t="s">
        <v>399</v>
      </c>
      <c r="G23" s="86">
        <v>691194</v>
      </c>
      <c r="H23" s="20">
        <v>19263.2</v>
      </c>
      <c r="I23" s="12">
        <v>44873</v>
      </c>
    </row>
    <row r="24" spans="1:9" s="11" customFormat="1" ht="15.6" x14ac:dyDescent="0.3">
      <c r="A24" s="2"/>
      <c r="B24" s="2"/>
      <c r="C24" s="2"/>
      <c r="D24" s="2"/>
      <c r="E24" s="2"/>
      <c r="F24" s="31" t="s">
        <v>19</v>
      </c>
      <c r="G24" s="95"/>
      <c r="H24" s="29">
        <f>SUM(H4:H23)</f>
        <v>1082624.17</v>
      </c>
    </row>
    <row r="25" spans="1:9" s="11" customFormat="1" ht="13.8" x14ac:dyDescent="0.3">
      <c r="A25" s="2"/>
      <c r="B25" s="2"/>
      <c r="E25" s="2"/>
      <c r="G25" s="96"/>
    </row>
    <row r="26" spans="1:9" s="2" customFormat="1" ht="13.8" x14ac:dyDescent="0.3">
      <c r="E26" s="8"/>
      <c r="F26" s="14"/>
      <c r="G26" s="97"/>
    </row>
    <row r="27" spans="1:9" s="2" customFormat="1" ht="13.8" x14ac:dyDescent="0.3">
      <c r="E27" s="8"/>
      <c r="F27" s="14"/>
      <c r="G27" s="97"/>
      <c r="H27" s="14"/>
    </row>
    <row r="28" spans="1:9" s="2" customFormat="1" ht="13.8" x14ac:dyDescent="0.3">
      <c r="E28" s="8"/>
      <c r="F28" s="14"/>
      <c r="G28" s="97"/>
      <c r="H28" s="14"/>
    </row>
    <row r="29" spans="1:9" s="2" customFormat="1" ht="13.8" x14ac:dyDescent="0.3">
      <c r="E29" s="8"/>
      <c r="F29" s="14"/>
      <c r="G29" s="97"/>
      <c r="H29" s="14"/>
    </row>
    <row r="30" spans="1:9" s="2" customFormat="1" ht="13.8" x14ac:dyDescent="0.3">
      <c r="E30" s="8"/>
      <c r="F30" s="14"/>
      <c r="G30" s="97"/>
      <c r="H30" s="14"/>
    </row>
    <row r="31" spans="1:9" s="2" customFormat="1" ht="13.8" x14ac:dyDescent="0.3">
      <c r="E31" s="8"/>
      <c r="F31" s="14"/>
      <c r="G31" s="97"/>
      <c r="H31" s="14"/>
    </row>
    <row r="32" spans="1:9" s="2" customFormat="1" ht="13.8" x14ac:dyDescent="0.3">
      <c r="E32" s="8"/>
      <c r="F32" s="14"/>
      <c r="G32" s="97"/>
    </row>
    <row r="33" spans="1:9" s="2" customFormat="1" ht="13.8" x14ac:dyDescent="0.3">
      <c r="E33" s="8"/>
      <c r="F33" s="14"/>
      <c r="G33" s="97"/>
    </row>
    <row r="34" spans="1:9" s="2" customFormat="1" ht="13.8" x14ac:dyDescent="0.3">
      <c r="E34" s="8"/>
      <c r="F34" s="14"/>
      <c r="G34" s="97"/>
    </row>
    <row r="35" spans="1:9" x14ac:dyDescent="0.3">
      <c r="A35" s="2"/>
      <c r="D35" s="2"/>
      <c r="E35" s="8"/>
      <c r="F35" s="14"/>
      <c r="G35" s="97"/>
      <c r="H35" s="4"/>
      <c r="I35" s="4"/>
    </row>
    <row r="36" spans="1:9" x14ac:dyDescent="0.3">
      <c r="B36" s="4"/>
      <c r="E36" s="9"/>
      <c r="F36" s="10"/>
      <c r="G36" s="98"/>
      <c r="H36" s="4"/>
      <c r="I36" s="4"/>
    </row>
  </sheetData>
  <autoFilter ref="A3:I3" xr:uid="{F07DE385-2592-4751-8D1E-6D024BFBA824}"/>
  <mergeCells count="3">
    <mergeCell ref="A1:I1"/>
    <mergeCell ref="A2:I2"/>
    <mergeCell ref="K3:L3"/>
  </mergeCells>
  <pageMargins left="0.31496062992125984" right="0.31496062992125984" top="0.35433070866141736" bottom="0.35433070866141736" header="0.31496062992125984" footer="0.31496062992125984"/>
  <pageSetup paperSize="9" scale="1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D7D14-3EA4-4AA5-A6C4-2DA2B58752EE}">
  <sheetPr codeName="Blad5">
    <pageSetUpPr fitToPage="1"/>
  </sheetPr>
  <dimension ref="A1:P52"/>
  <sheetViews>
    <sheetView zoomScaleNormal="100" workbookViewId="0">
      <pane xSplit="1" ySplit="1" topLeftCell="B2" activePane="bottomRight" state="frozen"/>
      <selection pane="topRight" activeCell="B1" sqref="B1"/>
      <selection pane="bottomLeft" activeCell="A2" sqref="A2"/>
      <selection pane="bottomRight" activeCell="H3" sqref="H3"/>
    </sheetView>
  </sheetViews>
  <sheetFormatPr defaultColWidth="8.88671875" defaultRowHeight="14.4" x14ac:dyDescent="0.3"/>
  <cols>
    <col min="1" max="1" width="16" style="45" bestFit="1" customWidth="1"/>
    <col min="2" max="2" width="14.44140625" style="6" bestFit="1" customWidth="1"/>
    <col min="3" max="3" width="12.5546875" style="4" bestFit="1" customWidth="1"/>
    <col min="4" max="4" width="11.5546875" style="4" bestFit="1" customWidth="1"/>
    <col min="5" max="5" width="22.6640625" style="4" bestFit="1" customWidth="1"/>
    <col min="6" max="6" width="23.109375" style="4" customWidth="1"/>
    <col min="7" max="7" width="92" style="4" customWidth="1"/>
    <col min="8" max="8" width="28.44140625" style="94" bestFit="1" customWidth="1"/>
    <col min="9" max="9" width="15.6640625" style="9" customWidth="1"/>
    <col min="10" max="10" width="13.33203125" style="55" bestFit="1" customWidth="1"/>
    <col min="11" max="11" width="8.88671875" style="4"/>
    <col min="12" max="12" width="14.44140625" style="4" bestFit="1" customWidth="1"/>
    <col min="13" max="13" width="12.5546875" style="4" bestFit="1" customWidth="1"/>
    <col min="14" max="14" width="10.6640625" style="4" bestFit="1" customWidth="1"/>
    <col min="15" max="15" width="10.5546875" style="4" bestFit="1" customWidth="1"/>
    <col min="16" max="16384" width="8.88671875" style="4"/>
  </cols>
  <sheetData>
    <row r="1" spans="1:16" ht="23.4" x14ac:dyDescent="0.3">
      <c r="A1" s="227" t="s">
        <v>498</v>
      </c>
      <c r="B1" s="228"/>
      <c r="C1" s="228"/>
      <c r="D1" s="228"/>
      <c r="E1" s="228"/>
      <c r="F1" s="228"/>
      <c r="G1" s="228"/>
      <c r="H1" s="228"/>
      <c r="I1" s="228"/>
      <c r="J1" s="229"/>
    </row>
    <row r="2" spans="1:16" x14ac:dyDescent="0.3">
      <c r="A2" s="232" t="s">
        <v>305</v>
      </c>
      <c r="B2" s="232"/>
      <c r="C2" s="232"/>
      <c r="D2" s="232"/>
      <c r="E2" s="232"/>
      <c r="F2" s="232"/>
      <c r="G2" s="232"/>
      <c r="H2" s="232"/>
      <c r="I2" s="232"/>
      <c r="J2" s="232"/>
    </row>
    <row r="3" spans="1:16" s="5" customFormat="1" ht="55.2" x14ac:dyDescent="0.3">
      <c r="A3" s="49" t="s">
        <v>0</v>
      </c>
      <c r="B3" s="36" t="s">
        <v>1</v>
      </c>
      <c r="C3" s="36" t="s">
        <v>24</v>
      </c>
      <c r="D3" s="36" t="s">
        <v>333</v>
      </c>
      <c r="E3" s="36" t="s">
        <v>3</v>
      </c>
      <c r="F3" s="36" t="s">
        <v>4</v>
      </c>
      <c r="G3" s="36" t="s">
        <v>5</v>
      </c>
      <c r="H3" s="85" t="s">
        <v>311</v>
      </c>
      <c r="I3" s="37" t="s">
        <v>28</v>
      </c>
      <c r="J3" s="53" t="s">
        <v>7</v>
      </c>
      <c r="L3" s="244" t="s">
        <v>20</v>
      </c>
      <c r="M3" s="245"/>
      <c r="N3" s="65"/>
    </row>
    <row r="4" spans="1:16" s="16" customFormat="1" ht="55.2" x14ac:dyDescent="0.3">
      <c r="A4" s="3" t="s">
        <v>109</v>
      </c>
      <c r="B4" s="3" t="s">
        <v>10</v>
      </c>
      <c r="C4" s="3" t="s">
        <v>10</v>
      </c>
      <c r="D4" s="3" t="s">
        <v>334</v>
      </c>
      <c r="E4" s="3" t="s">
        <v>110</v>
      </c>
      <c r="F4" s="3" t="s">
        <v>111</v>
      </c>
      <c r="G4" s="3" t="s">
        <v>112</v>
      </c>
      <c r="H4" s="86">
        <v>59600000</v>
      </c>
      <c r="I4" s="20">
        <v>2243109.25</v>
      </c>
      <c r="J4" s="12">
        <v>44617</v>
      </c>
      <c r="L4" s="26" t="s">
        <v>10</v>
      </c>
      <c r="M4" s="27">
        <f>SUMIF($B$4:$B$17,L4,$I$4:$I$17)</f>
        <v>5069322.82</v>
      </c>
      <c r="N4" s="65"/>
    </row>
    <row r="5" spans="1:16" s="67" customFormat="1" ht="27.6" x14ac:dyDescent="0.3">
      <c r="A5" s="3" t="s">
        <v>113</v>
      </c>
      <c r="B5" s="3" t="s">
        <v>10</v>
      </c>
      <c r="C5" s="72" t="s">
        <v>10</v>
      </c>
      <c r="D5" s="72" t="s">
        <v>334</v>
      </c>
      <c r="E5" s="3" t="s">
        <v>102</v>
      </c>
      <c r="F5" s="3" t="s">
        <v>114</v>
      </c>
      <c r="G5" s="72" t="s">
        <v>115</v>
      </c>
      <c r="H5" s="86">
        <v>7860000</v>
      </c>
      <c r="I5" s="20">
        <v>385336.89</v>
      </c>
      <c r="J5" s="12">
        <v>44617</v>
      </c>
      <c r="L5" s="26" t="s">
        <v>14</v>
      </c>
      <c r="M5" s="27">
        <f>SUMIF($B$4:$B$17,L5,$I$4:$I$17)</f>
        <v>0</v>
      </c>
      <c r="N5" s="65"/>
    </row>
    <row r="6" spans="1:16" s="67" customFormat="1" ht="41.4" x14ac:dyDescent="0.3">
      <c r="A6" s="3" t="s">
        <v>116</v>
      </c>
      <c r="B6" s="3" t="s">
        <v>11</v>
      </c>
      <c r="C6" s="3" t="s">
        <v>117</v>
      </c>
      <c r="D6" s="3" t="s">
        <v>334</v>
      </c>
      <c r="E6" s="3" t="s">
        <v>118</v>
      </c>
      <c r="F6" s="3" t="s">
        <v>119</v>
      </c>
      <c r="G6" s="73" t="s">
        <v>120</v>
      </c>
      <c r="H6" s="87">
        <v>93000000</v>
      </c>
      <c r="I6" s="20">
        <v>1415837.84</v>
      </c>
      <c r="J6" s="12">
        <v>44617</v>
      </c>
      <c r="L6" s="26" t="s">
        <v>9</v>
      </c>
      <c r="M6" s="27">
        <f>SUMIF($B$4:$B$17,L6,$I$4:$I$17)</f>
        <v>3216755.1300000004</v>
      </c>
      <c r="N6" s="65"/>
    </row>
    <row r="7" spans="1:16" s="67" customFormat="1" ht="41.4" x14ac:dyDescent="0.3">
      <c r="A7" s="3" t="s">
        <v>121</v>
      </c>
      <c r="B7" s="3" t="s">
        <v>9</v>
      </c>
      <c r="C7" s="3" t="s">
        <v>91</v>
      </c>
      <c r="D7" s="3" t="s">
        <v>334</v>
      </c>
      <c r="E7" s="3" t="s">
        <v>122</v>
      </c>
      <c r="F7" s="3" t="s">
        <v>123</v>
      </c>
      <c r="G7" s="3" t="s">
        <v>124</v>
      </c>
      <c r="H7" s="86">
        <v>47000000</v>
      </c>
      <c r="I7" s="20">
        <v>1630388.39</v>
      </c>
      <c r="J7" s="12">
        <v>44617</v>
      </c>
      <c r="L7" s="26" t="s">
        <v>12</v>
      </c>
      <c r="M7" s="27">
        <f>SUMIF($B$4:$B$17,L7,$I$4:$I$17)</f>
        <v>3366479.9699999997</v>
      </c>
      <c r="N7" s="65"/>
    </row>
    <row r="8" spans="1:16" s="67" customFormat="1" ht="27.6" x14ac:dyDescent="0.3">
      <c r="A8" s="3" t="s">
        <v>125</v>
      </c>
      <c r="B8" s="3" t="s">
        <v>9</v>
      </c>
      <c r="C8" s="3" t="s">
        <v>43</v>
      </c>
      <c r="D8" s="3" t="s">
        <v>334</v>
      </c>
      <c r="E8" s="3" t="s">
        <v>126</v>
      </c>
      <c r="F8" s="3" t="s">
        <v>127</v>
      </c>
      <c r="G8" s="3" t="s">
        <v>128</v>
      </c>
      <c r="H8" s="86">
        <v>38308577</v>
      </c>
      <c r="I8" s="20">
        <v>1092775.31</v>
      </c>
      <c r="J8" s="12">
        <v>44617</v>
      </c>
      <c r="L8" s="26" t="s">
        <v>11</v>
      </c>
      <c r="M8" s="27">
        <f>SUMIF($B$4:$B$17,L8,$I$4:$I$17)</f>
        <v>1611615.61</v>
      </c>
      <c r="N8" s="65"/>
    </row>
    <row r="9" spans="1:16" s="67" customFormat="1" ht="41.4" x14ac:dyDescent="0.3">
      <c r="A9" s="3" t="s">
        <v>129</v>
      </c>
      <c r="B9" s="3" t="s">
        <v>12</v>
      </c>
      <c r="C9" s="3" t="s">
        <v>130</v>
      </c>
      <c r="D9" s="3" t="s">
        <v>335</v>
      </c>
      <c r="E9" s="3" t="s">
        <v>131</v>
      </c>
      <c r="F9" s="3" t="s">
        <v>132</v>
      </c>
      <c r="G9" s="73" t="s">
        <v>133</v>
      </c>
      <c r="H9" s="87">
        <v>64532000</v>
      </c>
      <c r="I9" s="38">
        <v>2708358.07</v>
      </c>
      <c r="J9" s="12">
        <v>44617</v>
      </c>
      <c r="L9" s="105" t="s">
        <v>21</v>
      </c>
      <c r="M9" s="106">
        <f>SUM(M4:M8)</f>
        <v>13264173.530000001</v>
      </c>
      <c r="N9" s="99"/>
      <c r="O9" s="6"/>
      <c r="P9" s="40"/>
    </row>
    <row r="10" spans="1:16" s="67" customFormat="1" ht="27.6" x14ac:dyDescent="0.3">
      <c r="A10" s="3" t="s">
        <v>134</v>
      </c>
      <c r="B10" s="3" t="s">
        <v>11</v>
      </c>
      <c r="C10" s="3" t="s">
        <v>135</v>
      </c>
      <c r="D10" s="3" t="s">
        <v>335</v>
      </c>
      <c r="E10" s="3" t="s">
        <v>136</v>
      </c>
      <c r="F10" s="3" t="s">
        <v>137</v>
      </c>
      <c r="G10" s="19" t="s">
        <v>138</v>
      </c>
      <c r="H10" s="86">
        <v>11054709</v>
      </c>
      <c r="I10" s="38">
        <v>195777.77</v>
      </c>
      <c r="J10" s="12">
        <v>44617</v>
      </c>
      <c r="L10" s="107"/>
      <c r="M10" s="5"/>
      <c r="N10" s="17"/>
      <c r="O10" s="6"/>
      <c r="P10" s="40"/>
    </row>
    <row r="11" spans="1:16" s="67" customFormat="1" ht="41.4" x14ac:dyDescent="0.3">
      <c r="A11" s="74" t="s">
        <v>139</v>
      </c>
      <c r="B11" s="74" t="s">
        <v>10</v>
      </c>
      <c r="C11" s="47" t="s">
        <v>140</v>
      </c>
      <c r="D11" s="47" t="s">
        <v>336</v>
      </c>
      <c r="E11" s="47" t="s">
        <v>45</v>
      </c>
      <c r="F11" s="47" t="s">
        <v>141</v>
      </c>
      <c r="G11" s="47" t="s">
        <v>142</v>
      </c>
      <c r="H11" s="88">
        <v>38026852</v>
      </c>
      <c r="I11" s="38">
        <v>1645304.76</v>
      </c>
      <c r="J11" s="12">
        <v>44617</v>
      </c>
      <c r="L11" s="25" t="s">
        <v>13</v>
      </c>
      <c r="M11" s="27">
        <f>SUMIF($B$4:$B$17,L11,$I$4:$I$17)</f>
        <v>0</v>
      </c>
      <c r="N11" s="65"/>
      <c r="O11" s="6"/>
      <c r="P11" s="40"/>
    </row>
    <row r="12" spans="1:16" s="67" customFormat="1" ht="27.6" x14ac:dyDescent="0.3">
      <c r="A12" s="74" t="s">
        <v>143</v>
      </c>
      <c r="B12" s="74" t="s">
        <v>12</v>
      </c>
      <c r="C12" s="47" t="s">
        <v>144</v>
      </c>
      <c r="D12" s="47" t="s">
        <v>336</v>
      </c>
      <c r="E12" s="47" t="s">
        <v>41</v>
      </c>
      <c r="F12" s="47" t="s">
        <v>145</v>
      </c>
      <c r="G12" s="47" t="s">
        <v>146</v>
      </c>
      <c r="H12" s="88">
        <v>16000000</v>
      </c>
      <c r="I12" s="38">
        <v>658121.9</v>
      </c>
      <c r="J12" s="12">
        <v>44617</v>
      </c>
      <c r="L12" s="25" t="s">
        <v>22</v>
      </c>
      <c r="M12" s="30">
        <f>SUM(M11,M9)</f>
        <v>13264173.530000001</v>
      </c>
      <c r="N12" s="100"/>
      <c r="O12" s="6"/>
      <c r="P12" s="6"/>
    </row>
    <row r="13" spans="1:16" s="16" customFormat="1" ht="27.6" x14ac:dyDescent="0.3">
      <c r="A13" s="74" t="s">
        <v>147</v>
      </c>
      <c r="B13" s="74" t="s">
        <v>9</v>
      </c>
      <c r="C13" s="47" t="s">
        <v>148</v>
      </c>
      <c r="D13" s="47" t="s">
        <v>336</v>
      </c>
      <c r="E13" s="47" t="s">
        <v>41</v>
      </c>
      <c r="F13" s="47" t="s">
        <v>149</v>
      </c>
      <c r="G13" s="47" t="s">
        <v>150</v>
      </c>
      <c r="H13" s="88">
        <v>11500000</v>
      </c>
      <c r="I13" s="38">
        <v>493591.43</v>
      </c>
      <c r="J13" s="12">
        <v>44617</v>
      </c>
    </row>
    <row r="14" spans="1:16" s="67" customFormat="1" ht="41.4" x14ac:dyDescent="0.3">
      <c r="A14" s="3" t="s">
        <v>101</v>
      </c>
      <c r="B14" s="3" t="s">
        <v>10</v>
      </c>
      <c r="C14" s="72" t="s">
        <v>10</v>
      </c>
      <c r="D14" s="72" t="s">
        <v>334</v>
      </c>
      <c r="E14" s="3" t="s">
        <v>102</v>
      </c>
      <c r="F14" s="3" t="s">
        <v>103</v>
      </c>
      <c r="G14" s="72" t="s">
        <v>104</v>
      </c>
      <c r="H14" s="86">
        <v>25000000</v>
      </c>
      <c r="I14" s="13">
        <v>226380.32</v>
      </c>
      <c r="J14" s="12">
        <v>44635</v>
      </c>
      <c r="L14" s="244" t="s">
        <v>337</v>
      </c>
      <c r="M14" s="245"/>
    </row>
    <row r="15" spans="1:16" s="67" customFormat="1" ht="55.2" x14ac:dyDescent="0.3">
      <c r="A15" s="3" t="s">
        <v>105</v>
      </c>
      <c r="B15" s="3" t="s">
        <v>10</v>
      </c>
      <c r="C15" s="72" t="s">
        <v>10</v>
      </c>
      <c r="D15" s="72" t="s">
        <v>334</v>
      </c>
      <c r="E15" s="3" t="s">
        <v>106</v>
      </c>
      <c r="F15" s="3" t="s">
        <v>103</v>
      </c>
      <c r="G15" s="72" t="s">
        <v>107</v>
      </c>
      <c r="H15" s="86">
        <v>25000000</v>
      </c>
      <c r="I15" s="13">
        <v>569191.6</v>
      </c>
      <c r="J15" s="12">
        <v>44635</v>
      </c>
      <c r="L15" s="26" t="s">
        <v>334</v>
      </c>
      <c r="M15" s="27">
        <f>SUMIF($D$4:$D$17,L15,$I$4:$I$17)</f>
        <v>7563019.5999999996</v>
      </c>
    </row>
    <row r="16" spans="1:16" s="11" customFormat="1" ht="15.6" x14ac:dyDescent="0.3">
      <c r="A16" s="45"/>
      <c r="B16" s="6"/>
      <c r="C16" s="2"/>
      <c r="D16" s="2"/>
      <c r="E16" s="2"/>
      <c r="F16" s="2"/>
      <c r="G16" s="63" t="s">
        <v>19</v>
      </c>
      <c r="H16" s="89"/>
      <c r="I16" s="52">
        <f>SUM(I4:I15)</f>
        <v>13264173.529999999</v>
      </c>
      <c r="J16" s="54"/>
      <c r="L16" s="26" t="s">
        <v>338</v>
      </c>
      <c r="M16" s="27">
        <f t="shared" ref="M16:M18" si="0">SUMIF($D$4:$D$17,L16,$I$4:$I$17)</f>
        <v>0</v>
      </c>
    </row>
    <row r="17" spans="1:13" s="11" customFormat="1" x14ac:dyDescent="0.3">
      <c r="A17" s="45"/>
      <c r="B17" s="6"/>
      <c r="C17" s="2"/>
      <c r="D17" s="2"/>
      <c r="E17" s="2"/>
      <c r="F17" s="40"/>
      <c r="G17" s="40"/>
      <c r="H17" s="90"/>
      <c r="I17" s="41"/>
      <c r="J17" s="55"/>
      <c r="L17" s="26" t="s">
        <v>336</v>
      </c>
      <c r="M17" s="27">
        <f t="shared" si="0"/>
        <v>2797018.0900000003</v>
      </c>
    </row>
    <row r="18" spans="1:13" s="7" customFormat="1" x14ac:dyDescent="0.3">
      <c r="A18" s="45"/>
      <c r="B18" s="6"/>
      <c r="C18" s="6"/>
      <c r="D18" s="6"/>
      <c r="E18" s="6"/>
      <c r="F18" s="6"/>
      <c r="G18" s="6"/>
      <c r="H18" s="91"/>
      <c r="I18" s="9"/>
      <c r="J18" s="55"/>
      <c r="L18" s="26" t="s">
        <v>335</v>
      </c>
      <c r="M18" s="27">
        <f t="shared" si="0"/>
        <v>2904135.84</v>
      </c>
    </row>
    <row r="19" spans="1:13" s="7" customFormat="1" x14ac:dyDescent="0.3">
      <c r="A19" s="45"/>
      <c r="G19" s="40"/>
      <c r="H19" s="90"/>
      <c r="I19" s="41"/>
      <c r="J19" s="56"/>
      <c r="L19" s="105" t="s">
        <v>22</v>
      </c>
      <c r="M19" s="106">
        <f>SUBTOTAL(9,M15:M18)</f>
        <v>13264173.529999999</v>
      </c>
    </row>
    <row r="20" spans="1:13" s="28" customFormat="1" x14ac:dyDescent="0.3">
      <c r="A20" s="50"/>
      <c r="G20" s="40"/>
      <c r="H20" s="90"/>
      <c r="I20" s="41"/>
      <c r="J20" s="57"/>
    </row>
    <row r="21" spans="1:13" s="28" customFormat="1" x14ac:dyDescent="0.3">
      <c r="A21" s="51"/>
      <c r="G21" s="40"/>
      <c r="H21" s="90"/>
      <c r="I21" s="41"/>
      <c r="J21" s="58"/>
    </row>
    <row r="22" spans="1:13" s="28" customFormat="1" x14ac:dyDescent="0.3">
      <c r="A22" s="51"/>
      <c r="G22" s="40"/>
      <c r="H22" s="90"/>
      <c r="I22" s="41"/>
      <c r="J22" s="58"/>
    </row>
    <row r="23" spans="1:13" s="28" customFormat="1" x14ac:dyDescent="0.3">
      <c r="A23" s="51"/>
      <c r="G23" s="6"/>
      <c r="H23" s="91"/>
      <c r="I23" s="9"/>
      <c r="J23" s="58"/>
    </row>
    <row r="24" spans="1:13" s="28" customFormat="1" x14ac:dyDescent="0.3">
      <c r="A24" s="51"/>
      <c r="G24" s="40"/>
      <c r="H24" s="90"/>
      <c r="I24" s="41"/>
      <c r="J24" s="58"/>
    </row>
    <row r="25" spans="1:13" s="7" customFormat="1" x14ac:dyDescent="0.3">
      <c r="A25" s="45"/>
      <c r="G25" s="40"/>
      <c r="H25" s="90"/>
      <c r="I25" s="41"/>
      <c r="J25" s="55"/>
    </row>
    <row r="26" spans="1:13" s="7" customFormat="1" x14ac:dyDescent="0.3">
      <c r="A26" s="45"/>
      <c r="G26" s="40"/>
      <c r="H26" s="90"/>
      <c r="I26" s="41"/>
      <c r="J26" s="55"/>
    </row>
    <row r="27" spans="1:13" s="7" customFormat="1" x14ac:dyDescent="0.3">
      <c r="A27" s="45"/>
      <c r="G27" s="40"/>
      <c r="H27" s="90"/>
      <c r="I27" s="41"/>
      <c r="J27" s="55"/>
    </row>
    <row r="28" spans="1:13" s="7" customFormat="1" x14ac:dyDescent="0.3">
      <c r="A28" s="45"/>
      <c r="G28" s="6"/>
      <c r="H28" s="91"/>
      <c r="I28" s="9"/>
      <c r="J28" s="55"/>
    </row>
    <row r="29" spans="1:13" s="7" customFormat="1" x14ac:dyDescent="0.3">
      <c r="A29" s="45"/>
      <c r="B29" s="6"/>
      <c r="C29" s="6"/>
      <c r="D29" s="6"/>
      <c r="E29" s="6"/>
      <c r="F29" s="6"/>
      <c r="G29" s="6"/>
      <c r="H29" s="91"/>
      <c r="I29" s="9"/>
      <c r="J29" s="55"/>
    </row>
    <row r="30" spans="1:13" s="5" customFormat="1" ht="13.8" x14ac:dyDescent="0.3">
      <c r="A30" s="44"/>
      <c r="H30" s="92"/>
      <c r="J30" s="59"/>
    </row>
    <row r="31" spans="1:13" s="5" customFormat="1" ht="13.8" x14ac:dyDescent="0.3">
      <c r="A31" s="44"/>
      <c r="H31" s="92"/>
      <c r="J31" s="59"/>
    </row>
    <row r="32" spans="1:13" s="5" customFormat="1" ht="13.8" x14ac:dyDescent="0.3">
      <c r="A32" s="44"/>
      <c r="H32" s="92"/>
      <c r="J32" s="59"/>
    </row>
    <row r="33" spans="1:10" s="24" customFormat="1" x14ac:dyDescent="0.3">
      <c r="A33" s="46"/>
      <c r="E33" s="48"/>
      <c r="H33" s="93"/>
      <c r="J33" s="60"/>
    </row>
    <row r="34" spans="1:10" s="24" customFormat="1" x14ac:dyDescent="0.3">
      <c r="A34" s="46"/>
      <c r="E34" s="48"/>
      <c r="H34" s="93"/>
      <c r="J34" s="60"/>
    </row>
    <row r="35" spans="1:10" s="24" customFormat="1" x14ac:dyDescent="0.3">
      <c r="A35" s="46"/>
      <c r="C35" s="48"/>
      <c r="D35" s="48"/>
      <c r="H35" s="93"/>
      <c r="J35" s="60"/>
    </row>
    <row r="36" spans="1:10" s="24" customFormat="1" x14ac:dyDescent="0.3">
      <c r="A36" s="46"/>
      <c r="C36" s="48"/>
      <c r="D36" s="48"/>
      <c r="H36" s="93"/>
      <c r="J36" s="60"/>
    </row>
    <row r="37" spans="1:10" s="24" customFormat="1" x14ac:dyDescent="0.3">
      <c r="A37" s="46"/>
      <c r="C37" s="48"/>
      <c r="D37" s="48"/>
      <c r="H37" s="93"/>
      <c r="J37" s="60"/>
    </row>
    <row r="38" spans="1:10" s="24" customFormat="1" x14ac:dyDescent="0.3">
      <c r="A38" s="46"/>
      <c r="C38" s="48"/>
      <c r="D38" s="48"/>
      <c r="H38" s="93"/>
      <c r="J38" s="60"/>
    </row>
    <row r="39" spans="1:10" s="24" customFormat="1" x14ac:dyDescent="0.3">
      <c r="A39" s="46"/>
      <c r="C39" s="48"/>
      <c r="D39" s="48"/>
      <c r="H39" s="93"/>
      <c r="J39" s="60"/>
    </row>
    <row r="40" spans="1:10" s="24" customFormat="1" x14ac:dyDescent="0.3">
      <c r="A40" s="46"/>
      <c r="C40" s="48"/>
      <c r="D40" s="48"/>
      <c r="H40" s="93"/>
      <c r="J40" s="60"/>
    </row>
    <row r="41" spans="1:10" s="24" customFormat="1" x14ac:dyDescent="0.3">
      <c r="A41" s="46"/>
      <c r="C41" s="48"/>
      <c r="D41" s="48"/>
      <c r="H41" s="93"/>
      <c r="J41" s="60"/>
    </row>
    <row r="42" spans="1:10" s="24" customFormat="1" x14ac:dyDescent="0.3">
      <c r="A42" s="46"/>
      <c r="C42" s="48"/>
      <c r="D42" s="48"/>
      <c r="H42" s="93"/>
      <c r="J42" s="60"/>
    </row>
    <row r="43" spans="1:10" s="24" customFormat="1" x14ac:dyDescent="0.3">
      <c r="A43" s="46"/>
      <c r="C43" s="48"/>
      <c r="D43" s="48"/>
      <c r="H43" s="93"/>
      <c r="J43" s="60"/>
    </row>
    <row r="44" spans="1:10" s="24" customFormat="1" x14ac:dyDescent="0.3">
      <c r="A44" s="46"/>
      <c r="C44" s="48"/>
      <c r="D44" s="48"/>
      <c r="H44" s="93"/>
      <c r="J44" s="60"/>
    </row>
    <row r="45" spans="1:10" s="24" customFormat="1" x14ac:dyDescent="0.3">
      <c r="A45" s="46"/>
      <c r="C45" s="48"/>
      <c r="D45" s="48"/>
      <c r="H45" s="93"/>
      <c r="J45" s="60"/>
    </row>
    <row r="46" spans="1:10" s="24" customFormat="1" x14ac:dyDescent="0.3">
      <c r="A46" s="46"/>
      <c r="B46" s="48"/>
      <c r="H46" s="93"/>
      <c r="J46" s="61"/>
    </row>
    <row r="47" spans="1:10" s="24" customFormat="1" x14ac:dyDescent="0.3">
      <c r="A47" s="46"/>
      <c r="B47" s="48"/>
      <c r="H47" s="93"/>
      <c r="J47" s="61"/>
    </row>
    <row r="48" spans="1:10" s="24" customFormat="1" x14ac:dyDescent="0.3">
      <c r="A48" s="46"/>
      <c r="B48" s="48"/>
      <c r="H48" s="93"/>
      <c r="J48" s="61"/>
    </row>
    <row r="49" spans="1:10" s="24" customFormat="1" x14ac:dyDescent="0.3">
      <c r="A49" s="46"/>
      <c r="B49" s="48"/>
      <c r="H49" s="93"/>
      <c r="J49" s="61"/>
    </row>
    <row r="50" spans="1:10" s="24" customFormat="1" x14ac:dyDescent="0.3">
      <c r="A50" s="46"/>
      <c r="B50" s="48"/>
      <c r="H50" s="93"/>
      <c r="J50" s="61"/>
    </row>
    <row r="51" spans="1:10" s="24" customFormat="1" x14ac:dyDescent="0.3">
      <c r="A51" s="46"/>
      <c r="B51" s="48"/>
      <c r="H51" s="93"/>
      <c r="I51" s="42"/>
      <c r="J51" s="62"/>
    </row>
    <row r="52" spans="1:10" s="24" customFormat="1" x14ac:dyDescent="0.3">
      <c r="A52" s="46"/>
      <c r="B52" s="48"/>
      <c r="H52" s="93"/>
      <c r="I52" s="42"/>
      <c r="J52" s="62"/>
    </row>
  </sheetData>
  <autoFilter ref="A3:J3" xr:uid="{75E32E15-A713-455A-A040-7EA4E00A326E}"/>
  <mergeCells count="4">
    <mergeCell ref="A1:J1"/>
    <mergeCell ref="A2:J2"/>
    <mergeCell ref="L3:M3"/>
    <mergeCell ref="L14:M14"/>
  </mergeCells>
  <pageMargins left="0.31496062992125984" right="0.31496062992125984" top="0.35433070866141736" bottom="0.35433070866141736" header="0.31496062992125984" footer="0.31496062992125984"/>
  <pageSetup paperSize="9" scale="1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41DFD-9258-4679-A670-64DDA577002B}">
  <dimension ref="A1:I98"/>
  <sheetViews>
    <sheetView workbookViewId="0">
      <selection activeCell="A3" sqref="A3:XFD98"/>
    </sheetView>
  </sheetViews>
  <sheetFormatPr defaultRowHeight="14.4" x14ac:dyDescent="0.3"/>
  <cols>
    <col min="1" max="1" width="7.33203125" customWidth="1"/>
    <col min="2" max="2" width="5.109375" customWidth="1"/>
    <col min="3" max="3" width="58.44140625" customWidth="1"/>
    <col min="4" max="4" width="19.33203125" customWidth="1"/>
    <col min="5" max="7" width="13.6640625" customWidth="1"/>
    <col min="8" max="8" width="21.6640625" customWidth="1"/>
    <col min="9" max="9" width="13.6640625" customWidth="1"/>
  </cols>
  <sheetData>
    <row r="1" spans="1:9" ht="23.4" x14ac:dyDescent="0.3">
      <c r="A1" s="227" t="s">
        <v>1122</v>
      </c>
      <c r="B1" s="228"/>
      <c r="C1" s="228"/>
      <c r="D1" s="228"/>
      <c r="E1" s="228"/>
      <c r="F1" s="228"/>
      <c r="G1" s="228"/>
      <c r="H1" s="229"/>
      <c r="I1" s="102"/>
    </row>
    <row r="2" spans="1:9" ht="52.95" customHeight="1" x14ac:dyDescent="0.3">
      <c r="A2" s="232" t="s">
        <v>1123</v>
      </c>
      <c r="B2" s="232"/>
      <c r="C2" s="232"/>
      <c r="D2" s="232"/>
      <c r="E2" s="232"/>
      <c r="F2" s="232"/>
      <c r="G2" s="232"/>
      <c r="H2" s="232"/>
    </row>
    <row r="3" spans="1:9" s="16" customFormat="1" ht="13.8" x14ac:dyDescent="0.3">
      <c r="A3" s="35" t="s">
        <v>1124</v>
      </c>
      <c r="B3" s="35" t="s">
        <v>1125</v>
      </c>
      <c r="C3" s="35" t="s">
        <v>4</v>
      </c>
      <c r="D3" s="35" t="s">
        <v>1</v>
      </c>
      <c r="E3" s="35" t="s">
        <v>24</v>
      </c>
      <c r="F3" s="104">
        <v>2022</v>
      </c>
      <c r="H3" s="35" t="s">
        <v>337</v>
      </c>
      <c r="I3" s="104">
        <v>2022</v>
      </c>
    </row>
    <row r="4" spans="1:9" s="16" customFormat="1" ht="13.8" x14ac:dyDescent="0.3">
      <c r="A4" s="26" t="s">
        <v>1126</v>
      </c>
      <c r="B4" s="26" t="s">
        <v>334</v>
      </c>
      <c r="C4" s="26" t="s">
        <v>1127</v>
      </c>
      <c r="D4" s="26" t="s">
        <v>10</v>
      </c>
      <c r="E4" s="26" t="s">
        <v>10</v>
      </c>
      <c r="F4" s="27">
        <v>6618629.7699999996</v>
      </c>
      <c r="H4" s="26" t="s">
        <v>334</v>
      </c>
      <c r="I4" s="27">
        <v>81335441.670000017</v>
      </c>
    </row>
    <row r="5" spans="1:9" s="16" customFormat="1" ht="13.8" x14ac:dyDescent="0.3">
      <c r="A5" s="26" t="s">
        <v>1128</v>
      </c>
      <c r="B5" s="26" t="s">
        <v>334</v>
      </c>
      <c r="C5" s="26" t="s">
        <v>1129</v>
      </c>
      <c r="D5" s="26" t="s">
        <v>9</v>
      </c>
      <c r="E5" s="26" t="s">
        <v>1130</v>
      </c>
      <c r="F5" s="27">
        <v>1466137.88</v>
      </c>
      <c r="H5" s="26" t="s">
        <v>338</v>
      </c>
      <c r="I5" s="27">
        <v>22293698.489999998</v>
      </c>
    </row>
    <row r="6" spans="1:9" s="16" customFormat="1" ht="13.8" x14ac:dyDescent="0.3">
      <c r="A6" s="26" t="s">
        <v>1131</v>
      </c>
      <c r="B6" s="26" t="s">
        <v>334</v>
      </c>
      <c r="C6" s="26" t="s">
        <v>1132</v>
      </c>
      <c r="D6" s="26" t="s">
        <v>9</v>
      </c>
      <c r="E6" s="26" t="s">
        <v>1133</v>
      </c>
      <c r="F6" s="27">
        <v>1350638.84</v>
      </c>
      <c r="H6" s="26" t="s">
        <v>336</v>
      </c>
      <c r="I6" s="27">
        <v>22700195.539999995</v>
      </c>
    </row>
    <row r="7" spans="1:9" s="16" customFormat="1" ht="13.8" x14ac:dyDescent="0.3">
      <c r="A7" s="26" t="s">
        <v>1134</v>
      </c>
      <c r="B7" s="26" t="s">
        <v>334</v>
      </c>
      <c r="C7" s="26" t="s">
        <v>1135</v>
      </c>
      <c r="D7" s="26" t="s">
        <v>10</v>
      </c>
      <c r="E7" s="26" t="s">
        <v>1136</v>
      </c>
      <c r="F7" s="27">
        <v>1498705.86</v>
      </c>
      <c r="H7" s="26" t="s">
        <v>335</v>
      </c>
      <c r="I7" s="27">
        <v>3080179.21</v>
      </c>
    </row>
    <row r="8" spans="1:9" s="16" customFormat="1" ht="13.8" x14ac:dyDescent="0.3">
      <c r="A8" s="26" t="s">
        <v>1137</v>
      </c>
      <c r="B8" s="26" t="s">
        <v>334</v>
      </c>
      <c r="C8" s="26" t="s">
        <v>1138</v>
      </c>
      <c r="D8" s="26" t="s">
        <v>9</v>
      </c>
      <c r="E8" s="26" t="s">
        <v>1139</v>
      </c>
      <c r="F8" s="27">
        <v>1126413.82</v>
      </c>
      <c r="H8" s="105" t="s">
        <v>22</v>
      </c>
      <c r="I8" s="106">
        <v>129409514.91000006</v>
      </c>
    </row>
    <row r="9" spans="1:9" s="16" customFormat="1" ht="13.8" x14ac:dyDescent="0.3">
      <c r="A9" s="26" t="s">
        <v>1140</v>
      </c>
      <c r="B9" s="26" t="s">
        <v>1141</v>
      </c>
      <c r="C9" s="26" t="s">
        <v>1142</v>
      </c>
      <c r="D9" s="26" t="s">
        <v>10</v>
      </c>
      <c r="E9" s="26" t="s">
        <v>1143</v>
      </c>
      <c r="F9" s="27">
        <v>175694.62</v>
      </c>
    </row>
    <row r="10" spans="1:9" s="16" customFormat="1" ht="13.8" x14ac:dyDescent="0.3">
      <c r="A10" s="26" t="s">
        <v>1144</v>
      </c>
      <c r="B10" s="26" t="s">
        <v>334</v>
      </c>
      <c r="C10" s="26" t="s">
        <v>1145</v>
      </c>
      <c r="D10" s="26" t="s">
        <v>11</v>
      </c>
      <c r="E10" s="26" t="s">
        <v>1146</v>
      </c>
      <c r="F10" s="27">
        <v>4605712.16</v>
      </c>
      <c r="H10" s="35" t="s">
        <v>20</v>
      </c>
      <c r="I10" s="104">
        <v>2022</v>
      </c>
    </row>
    <row r="11" spans="1:9" s="16" customFormat="1" ht="13.8" x14ac:dyDescent="0.3">
      <c r="A11" s="26" t="s">
        <v>1147</v>
      </c>
      <c r="B11" s="26" t="s">
        <v>334</v>
      </c>
      <c r="C11" s="26" t="s">
        <v>1148</v>
      </c>
      <c r="D11" s="26" t="s">
        <v>11</v>
      </c>
      <c r="E11" s="26" t="s">
        <v>1149</v>
      </c>
      <c r="F11" s="27">
        <v>2111644.81</v>
      </c>
      <c r="H11" s="26" t="s">
        <v>10</v>
      </c>
      <c r="I11" s="27">
        <v>38466218.390000001</v>
      </c>
    </row>
    <row r="12" spans="1:9" s="16" customFormat="1" ht="13.8" x14ac:dyDescent="0.3">
      <c r="A12" s="26" t="s">
        <v>1150</v>
      </c>
      <c r="B12" s="26" t="s">
        <v>334</v>
      </c>
      <c r="C12" s="26" t="s">
        <v>1151</v>
      </c>
      <c r="D12" s="26" t="s">
        <v>10</v>
      </c>
      <c r="E12" s="26" t="s">
        <v>1152</v>
      </c>
      <c r="F12" s="27">
        <v>1763905.88</v>
      </c>
      <c r="H12" s="26" t="s">
        <v>14</v>
      </c>
      <c r="I12" s="27">
        <v>15643100.989999998</v>
      </c>
    </row>
    <row r="13" spans="1:9" s="16" customFormat="1" ht="13.8" x14ac:dyDescent="0.3">
      <c r="A13" s="26" t="s">
        <v>1153</v>
      </c>
      <c r="B13" s="26" t="s">
        <v>1141</v>
      </c>
      <c r="C13" s="26" t="s">
        <v>1154</v>
      </c>
      <c r="D13" s="26" t="s">
        <v>9</v>
      </c>
      <c r="E13" s="26" t="s">
        <v>1155</v>
      </c>
      <c r="F13" s="27">
        <v>292285.84999999998</v>
      </c>
      <c r="H13" s="26" t="s">
        <v>9</v>
      </c>
      <c r="I13" s="27">
        <v>31092394.700000003</v>
      </c>
    </row>
    <row r="14" spans="1:9" s="16" customFormat="1" ht="13.8" x14ac:dyDescent="0.3">
      <c r="A14" s="26" t="s">
        <v>1156</v>
      </c>
      <c r="B14" s="26" t="s">
        <v>334</v>
      </c>
      <c r="C14" s="26" t="s">
        <v>1157</v>
      </c>
      <c r="D14" s="26" t="s">
        <v>10</v>
      </c>
      <c r="E14" s="26" t="s">
        <v>1158</v>
      </c>
      <c r="F14" s="27">
        <v>1801662.51</v>
      </c>
      <c r="H14" s="26" t="s">
        <v>12</v>
      </c>
      <c r="I14" s="27">
        <v>17590190.899999999</v>
      </c>
    </row>
    <row r="15" spans="1:9" s="16" customFormat="1" ht="13.8" x14ac:dyDescent="0.3">
      <c r="A15" s="26" t="s">
        <v>1159</v>
      </c>
      <c r="B15" s="26" t="s">
        <v>334</v>
      </c>
      <c r="C15" s="26" t="s">
        <v>1160</v>
      </c>
      <c r="D15" s="26" t="s">
        <v>10</v>
      </c>
      <c r="E15" s="26" t="s">
        <v>1161</v>
      </c>
      <c r="F15" s="27">
        <v>3663824.37</v>
      </c>
      <c r="H15" s="26" t="s">
        <v>11</v>
      </c>
      <c r="I15" s="27">
        <v>23271104.09</v>
      </c>
    </row>
    <row r="16" spans="1:9" s="16" customFormat="1" ht="13.8" x14ac:dyDescent="0.3">
      <c r="A16" s="26" t="s">
        <v>1162</v>
      </c>
      <c r="B16" s="26" t="s">
        <v>334</v>
      </c>
      <c r="C16" s="26" t="s">
        <v>1157</v>
      </c>
      <c r="D16" s="26" t="s">
        <v>10</v>
      </c>
      <c r="E16" s="26" t="s">
        <v>1163</v>
      </c>
      <c r="F16" s="27">
        <v>1054432.49</v>
      </c>
      <c r="H16" s="108" t="s">
        <v>527</v>
      </c>
      <c r="I16" s="109">
        <v>126063009.06999999</v>
      </c>
    </row>
    <row r="17" spans="1:9" s="16" customFormat="1" ht="13.8" x14ac:dyDescent="0.3">
      <c r="A17" s="26" t="s">
        <v>1164</v>
      </c>
      <c r="B17" s="26" t="s">
        <v>334</v>
      </c>
      <c r="C17" s="26" t="s">
        <v>1165</v>
      </c>
      <c r="D17" s="26" t="s">
        <v>10</v>
      </c>
      <c r="E17" s="26" t="s">
        <v>1166</v>
      </c>
      <c r="F17" s="27">
        <v>1217030.56</v>
      </c>
      <c r="H17" s="26" t="s">
        <v>13</v>
      </c>
      <c r="I17" s="27">
        <v>3346505.84</v>
      </c>
    </row>
    <row r="18" spans="1:9" s="16" customFormat="1" ht="13.8" x14ac:dyDescent="0.3">
      <c r="A18" s="26" t="s">
        <v>1167</v>
      </c>
      <c r="B18" s="26" t="s">
        <v>334</v>
      </c>
      <c r="C18" s="26" t="s">
        <v>1168</v>
      </c>
      <c r="D18" s="26" t="s">
        <v>12</v>
      </c>
      <c r="E18" s="26" t="s">
        <v>1169</v>
      </c>
      <c r="F18" s="27">
        <v>1340642.01</v>
      </c>
      <c r="H18" s="105" t="s">
        <v>22</v>
      </c>
      <c r="I18" s="106">
        <v>129409514.91</v>
      </c>
    </row>
    <row r="19" spans="1:9" s="16" customFormat="1" ht="13.8" x14ac:dyDescent="0.3">
      <c r="A19" s="26" t="s">
        <v>1170</v>
      </c>
      <c r="B19" s="26" t="s">
        <v>334</v>
      </c>
      <c r="C19" s="26" t="s">
        <v>1171</v>
      </c>
      <c r="D19" s="26" t="s">
        <v>12</v>
      </c>
      <c r="E19" s="26" t="s">
        <v>1172</v>
      </c>
      <c r="F19" s="27">
        <v>696985.26</v>
      </c>
    </row>
    <row r="20" spans="1:9" s="16" customFormat="1" ht="13.8" x14ac:dyDescent="0.3">
      <c r="A20" s="26" t="s">
        <v>1173</v>
      </c>
      <c r="B20" s="26" t="s">
        <v>334</v>
      </c>
      <c r="C20" s="26" t="s">
        <v>1174</v>
      </c>
      <c r="D20" s="26" t="s">
        <v>12</v>
      </c>
      <c r="E20" s="26" t="s">
        <v>1175</v>
      </c>
      <c r="F20" s="27">
        <v>1006385.75</v>
      </c>
    </row>
    <row r="21" spans="1:9" s="16" customFormat="1" ht="13.8" x14ac:dyDescent="0.3">
      <c r="A21" s="26" t="s">
        <v>1176</v>
      </c>
      <c r="B21" s="26" t="s">
        <v>1141</v>
      </c>
      <c r="C21" s="26" t="s">
        <v>1177</v>
      </c>
      <c r="D21" s="26" t="s">
        <v>14</v>
      </c>
      <c r="E21" s="26" t="s">
        <v>1178</v>
      </c>
      <c r="F21" s="27">
        <v>488719.4</v>
      </c>
    </row>
    <row r="22" spans="1:9" s="16" customFormat="1" ht="13.8" x14ac:dyDescent="0.3">
      <c r="A22" s="26" t="s">
        <v>1179</v>
      </c>
      <c r="B22" s="26" t="s">
        <v>334</v>
      </c>
      <c r="C22" s="26" t="s">
        <v>1180</v>
      </c>
      <c r="D22" s="26" t="s">
        <v>11</v>
      </c>
      <c r="E22" s="26" t="s">
        <v>1181</v>
      </c>
      <c r="F22" s="27">
        <v>2932235.47</v>
      </c>
    </row>
    <row r="23" spans="1:9" s="16" customFormat="1" ht="13.8" x14ac:dyDescent="0.3">
      <c r="A23" s="26" t="s">
        <v>1182</v>
      </c>
      <c r="B23" s="26" t="s">
        <v>334</v>
      </c>
      <c r="C23" s="26" t="s">
        <v>1183</v>
      </c>
      <c r="D23" s="26" t="s">
        <v>11</v>
      </c>
      <c r="E23" s="26" t="s">
        <v>1184</v>
      </c>
      <c r="F23" s="27">
        <v>797995.25</v>
      </c>
    </row>
    <row r="24" spans="1:9" s="16" customFormat="1" ht="13.8" x14ac:dyDescent="0.3">
      <c r="A24" s="26" t="s">
        <v>1185</v>
      </c>
      <c r="B24" s="26" t="s">
        <v>334</v>
      </c>
      <c r="C24" s="26" t="s">
        <v>1186</v>
      </c>
      <c r="D24" s="26" t="s">
        <v>9</v>
      </c>
      <c r="E24" s="26" t="s">
        <v>1187</v>
      </c>
      <c r="F24" s="27">
        <v>3435580.5</v>
      </c>
    </row>
    <row r="25" spans="1:9" s="16" customFormat="1" ht="13.8" x14ac:dyDescent="0.3">
      <c r="A25" s="26" t="s">
        <v>1188</v>
      </c>
      <c r="B25" s="26" t="s">
        <v>334</v>
      </c>
      <c r="C25" s="26" t="s">
        <v>1189</v>
      </c>
      <c r="D25" s="26" t="s">
        <v>9</v>
      </c>
      <c r="E25" s="26" t="s">
        <v>1190</v>
      </c>
      <c r="F25" s="27">
        <v>782557.79</v>
      </c>
    </row>
    <row r="26" spans="1:9" s="16" customFormat="1" ht="13.8" x14ac:dyDescent="0.3">
      <c r="A26" s="26" t="s">
        <v>1191</v>
      </c>
      <c r="B26" s="26" t="s">
        <v>334</v>
      </c>
      <c r="C26" s="26" t="s">
        <v>127</v>
      </c>
      <c r="D26" s="26" t="s">
        <v>11</v>
      </c>
      <c r="E26" s="26" t="s">
        <v>1192</v>
      </c>
      <c r="F26" s="27">
        <v>1406564.08</v>
      </c>
    </row>
    <row r="27" spans="1:9" s="16" customFormat="1" ht="13.8" x14ac:dyDescent="0.3">
      <c r="A27" s="26" t="s">
        <v>1193</v>
      </c>
      <c r="B27" s="26" t="s">
        <v>338</v>
      </c>
      <c r="C27" s="26" t="s">
        <v>1194</v>
      </c>
      <c r="D27" s="26" t="s">
        <v>13</v>
      </c>
      <c r="E27" s="26" t="s">
        <v>1195</v>
      </c>
      <c r="F27" s="27">
        <v>3264660.26</v>
      </c>
    </row>
    <row r="28" spans="1:9" s="16" customFormat="1" ht="13.8" x14ac:dyDescent="0.3">
      <c r="A28" s="26" t="s">
        <v>1196</v>
      </c>
      <c r="B28" s="26" t="s">
        <v>334</v>
      </c>
      <c r="C28" s="26" t="s">
        <v>1197</v>
      </c>
      <c r="D28" s="26" t="s">
        <v>9</v>
      </c>
      <c r="E28" s="26" t="s">
        <v>1198</v>
      </c>
      <c r="F28" s="27">
        <v>480359.43</v>
      </c>
    </row>
    <row r="29" spans="1:9" s="16" customFormat="1" ht="13.8" x14ac:dyDescent="0.3">
      <c r="A29" s="26" t="s">
        <v>1199</v>
      </c>
      <c r="B29" s="26" t="s">
        <v>334</v>
      </c>
      <c r="C29" s="26" t="s">
        <v>1200</v>
      </c>
      <c r="D29" s="26" t="s">
        <v>9</v>
      </c>
      <c r="E29" s="26" t="s">
        <v>1187</v>
      </c>
      <c r="F29" s="27">
        <v>2283607.58</v>
      </c>
    </row>
    <row r="30" spans="1:9" s="16" customFormat="1" ht="13.8" x14ac:dyDescent="0.3">
      <c r="A30" s="26" t="s">
        <v>1201</v>
      </c>
      <c r="B30" s="26" t="s">
        <v>334</v>
      </c>
      <c r="C30" s="26" t="s">
        <v>1202</v>
      </c>
      <c r="D30" s="26" t="s">
        <v>12</v>
      </c>
      <c r="E30" s="26" t="s">
        <v>1203</v>
      </c>
      <c r="F30" s="27">
        <v>774507.18</v>
      </c>
    </row>
    <row r="31" spans="1:9" s="16" customFormat="1" ht="13.8" x14ac:dyDescent="0.3">
      <c r="A31" s="26" t="s">
        <v>1204</v>
      </c>
      <c r="B31" s="26" t="s">
        <v>334</v>
      </c>
      <c r="C31" s="26" t="s">
        <v>1205</v>
      </c>
      <c r="D31" s="26" t="s">
        <v>9</v>
      </c>
      <c r="E31" s="26" t="s">
        <v>1206</v>
      </c>
      <c r="F31" s="27">
        <v>754030.6</v>
      </c>
    </row>
    <row r="32" spans="1:9" s="16" customFormat="1" ht="13.8" x14ac:dyDescent="0.3">
      <c r="A32" s="26" t="s">
        <v>1207</v>
      </c>
      <c r="B32" s="26" t="s">
        <v>1141</v>
      </c>
      <c r="C32" s="26" t="s">
        <v>1208</v>
      </c>
      <c r="D32" s="26" t="s">
        <v>10</v>
      </c>
      <c r="E32" s="26" t="s">
        <v>1161</v>
      </c>
      <c r="F32" s="27">
        <v>722724.57</v>
      </c>
    </row>
    <row r="33" spans="1:6" s="16" customFormat="1" ht="13.8" x14ac:dyDescent="0.3">
      <c r="A33" s="26" t="s">
        <v>1209</v>
      </c>
      <c r="B33" s="26" t="s">
        <v>334</v>
      </c>
      <c r="C33" s="26" t="s">
        <v>1210</v>
      </c>
      <c r="D33" s="26" t="s">
        <v>14</v>
      </c>
      <c r="E33" s="26" t="s">
        <v>1211</v>
      </c>
      <c r="F33" s="27">
        <v>3695434.35</v>
      </c>
    </row>
    <row r="34" spans="1:6" s="16" customFormat="1" ht="13.8" x14ac:dyDescent="0.3">
      <c r="A34" s="26" t="s">
        <v>1212</v>
      </c>
      <c r="B34" s="26" t="s">
        <v>334</v>
      </c>
      <c r="C34" s="26" t="s">
        <v>1213</v>
      </c>
      <c r="D34" s="26" t="s">
        <v>9</v>
      </c>
      <c r="E34" s="26" t="s">
        <v>1133</v>
      </c>
      <c r="F34" s="27">
        <v>2539719.16</v>
      </c>
    </row>
    <row r="35" spans="1:6" s="16" customFormat="1" ht="13.8" x14ac:dyDescent="0.3">
      <c r="A35" s="26" t="s">
        <v>1214</v>
      </c>
      <c r="B35" s="26" t="s">
        <v>338</v>
      </c>
      <c r="C35" s="26" t="s">
        <v>1215</v>
      </c>
      <c r="D35" s="26" t="s">
        <v>10</v>
      </c>
      <c r="E35" s="26" t="s">
        <v>10</v>
      </c>
      <c r="F35" s="27">
        <v>4102649.6</v>
      </c>
    </row>
    <row r="36" spans="1:6" s="16" customFormat="1" ht="13.8" x14ac:dyDescent="0.3">
      <c r="A36" s="26" t="s">
        <v>1216</v>
      </c>
      <c r="B36" s="26" t="s">
        <v>334</v>
      </c>
      <c r="C36" s="26" t="s">
        <v>1205</v>
      </c>
      <c r="D36" s="26" t="s">
        <v>10</v>
      </c>
      <c r="E36" s="26" t="s">
        <v>1217</v>
      </c>
      <c r="F36" s="27">
        <v>571730.56000000006</v>
      </c>
    </row>
    <row r="37" spans="1:6" s="16" customFormat="1" ht="13.8" x14ac:dyDescent="0.3">
      <c r="A37" s="26" t="s">
        <v>1218</v>
      </c>
      <c r="B37" s="26" t="s">
        <v>334</v>
      </c>
      <c r="C37" s="26" t="s">
        <v>1219</v>
      </c>
      <c r="D37" s="26" t="s">
        <v>11</v>
      </c>
      <c r="E37" s="26" t="s">
        <v>1220</v>
      </c>
      <c r="F37" s="27">
        <v>608483.79</v>
      </c>
    </row>
    <row r="38" spans="1:6" s="16" customFormat="1" ht="13.8" x14ac:dyDescent="0.3">
      <c r="A38" s="111" t="s">
        <v>1221</v>
      </c>
      <c r="B38" s="26" t="s">
        <v>338</v>
      </c>
      <c r="C38" s="26" t="s">
        <v>1222</v>
      </c>
      <c r="D38" s="26" t="s">
        <v>12</v>
      </c>
      <c r="E38" s="26" t="s">
        <v>1172</v>
      </c>
      <c r="F38" s="27">
        <v>8878090.0700000003</v>
      </c>
    </row>
    <row r="39" spans="1:6" s="16" customFormat="1" ht="13.8" x14ac:dyDescent="0.3">
      <c r="A39" s="26" t="s">
        <v>1223</v>
      </c>
      <c r="B39" s="26" t="s">
        <v>334</v>
      </c>
      <c r="C39" s="26" t="s">
        <v>1224</v>
      </c>
      <c r="D39" s="26" t="s">
        <v>14</v>
      </c>
      <c r="E39" s="26" t="s">
        <v>1225</v>
      </c>
      <c r="F39" s="27">
        <v>3679901.69</v>
      </c>
    </row>
    <row r="40" spans="1:6" s="16" customFormat="1" ht="13.8" x14ac:dyDescent="0.3">
      <c r="A40" s="26" t="s">
        <v>1226</v>
      </c>
      <c r="B40" s="26" t="s">
        <v>334</v>
      </c>
      <c r="C40" s="26" t="s">
        <v>1227</v>
      </c>
      <c r="D40" s="26" t="s">
        <v>11</v>
      </c>
      <c r="E40" s="26" t="s">
        <v>1228</v>
      </c>
      <c r="F40" s="27">
        <v>624865.31000000006</v>
      </c>
    </row>
    <row r="41" spans="1:6" s="16" customFormat="1" ht="13.8" x14ac:dyDescent="0.3">
      <c r="A41" s="26" t="s">
        <v>1229</v>
      </c>
      <c r="B41" s="26" t="s">
        <v>334</v>
      </c>
      <c r="C41" s="26" t="s">
        <v>1230</v>
      </c>
      <c r="D41" s="26" t="s">
        <v>11</v>
      </c>
      <c r="E41" s="26" t="s">
        <v>1231</v>
      </c>
      <c r="F41" s="27">
        <v>678567.71</v>
      </c>
    </row>
    <row r="42" spans="1:6" s="16" customFormat="1" ht="13.8" x14ac:dyDescent="0.3">
      <c r="A42" s="26" t="s">
        <v>1232</v>
      </c>
      <c r="B42" s="26" t="s">
        <v>334</v>
      </c>
      <c r="C42" s="26" t="s">
        <v>1233</v>
      </c>
      <c r="D42" s="26" t="s">
        <v>11</v>
      </c>
      <c r="E42" s="26" t="s">
        <v>1234</v>
      </c>
      <c r="F42" s="27">
        <v>2926905.03</v>
      </c>
    </row>
    <row r="43" spans="1:6" s="16" customFormat="1" ht="13.8" x14ac:dyDescent="0.3">
      <c r="A43" s="26" t="s">
        <v>1235</v>
      </c>
      <c r="B43" s="26" t="s">
        <v>334</v>
      </c>
      <c r="C43" s="26" t="s">
        <v>1236</v>
      </c>
      <c r="D43" s="26" t="s">
        <v>11</v>
      </c>
      <c r="E43" s="26" t="s">
        <v>1237</v>
      </c>
      <c r="F43" s="27">
        <v>528904.89</v>
      </c>
    </row>
    <row r="44" spans="1:6" s="16" customFormat="1" ht="13.8" x14ac:dyDescent="0.3">
      <c r="A44" s="26" t="s">
        <v>1238</v>
      </c>
      <c r="B44" s="26" t="s">
        <v>1141</v>
      </c>
      <c r="C44" s="26" t="s">
        <v>1239</v>
      </c>
      <c r="D44" s="26" t="s">
        <v>12</v>
      </c>
      <c r="E44" s="26" t="s">
        <v>1240</v>
      </c>
      <c r="F44" s="27">
        <v>477225.93</v>
      </c>
    </row>
    <row r="45" spans="1:6" s="16" customFormat="1" ht="13.8" x14ac:dyDescent="0.3">
      <c r="A45" s="26" t="s">
        <v>1241</v>
      </c>
      <c r="B45" s="26" t="s">
        <v>334</v>
      </c>
      <c r="C45" s="26" t="s">
        <v>1242</v>
      </c>
      <c r="D45" s="26" t="s">
        <v>11</v>
      </c>
      <c r="E45" s="26" t="s">
        <v>1243</v>
      </c>
      <c r="F45" s="27">
        <v>1144786.3400000001</v>
      </c>
    </row>
    <row r="46" spans="1:6" s="16" customFormat="1" ht="13.8" x14ac:dyDescent="0.3">
      <c r="A46" s="26" t="s">
        <v>1244</v>
      </c>
      <c r="B46" s="26" t="s">
        <v>1245</v>
      </c>
      <c r="C46" s="26" t="s">
        <v>1246</v>
      </c>
      <c r="D46" s="26" t="s">
        <v>11</v>
      </c>
      <c r="E46" s="26" t="s">
        <v>1234</v>
      </c>
      <c r="F46" s="27">
        <v>305820.05</v>
      </c>
    </row>
    <row r="47" spans="1:6" s="16" customFormat="1" ht="13.8" x14ac:dyDescent="0.3">
      <c r="A47" s="26" t="s">
        <v>1247</v>
      </c>
      <c r="B47" s="26" t="s">
        <v>334</v>
      </c>
      <c r="C47" s="26" t="s">
        <v>1248</v>
      </c>
      <c r="D47" s="26" t="s">
        <v>10</v>
      </c>
      <c r="E47" s="26" t="s">
        <v>1143</v>
      </c>
      <c r="F47" s="27">
        <v>612065.17000000004</v>
      </c>
    </row>
    <row r="48" spans="1:6" s="16" customFormat="1" ht="13.8" x14ac:dyDescent="0.3">
      <c r="A48" s="26" t="s">
        <v>1249</v>
      </c>
      <c r="B48" s="26" t="s">
        <v>334</v>
      </c>
      <c r="C48" s="26" t="s">
        <v>1250</v>
      </c>
      <c r="D48" s="26" t="s">
        <v>9</v>
      </c>
      <c r="E48" s="26" t="s">
        <v>1251</v>
      </c>
      <c r="F48" s="27">
        <v>880210.48</v>
      </c>
    </row>
    <row r="49" spans="1:6" s="16" customFormat="1" ht="13.8" x14ac:dyDescent="0.3">
      <c r="A49" s="26" t="s">
        <v>1252</v>
      </c>
      <c r="B49" s="26" t="s">
        <v>334</v>
      </c>
      <c r="C49" s="26" t="s">
        <v>1253</v>
      </c>
      <c r="D49" s="26" t="s">
        <v>9</v>
      </c>
      <c r="E49" s="26" t="s">
        <v>1254</v>
      </c>
      <c r="F49" s="27">
        <v>2975577.05</v>
      </c>
    </row>
    <row r="50" spans="1:6" s="16" customFormat="1" ht="13.8" x14ac:dyDescent="0.3">
      <c r="A50" s="26" t="s">
        <v>1255</v>
      </c>
      <c r="B50" s="26" t="s">
        <v>1256</v>
      </c>
      <c r="C50" s="26" t="s">
        <v>1257</v>
      </c>
      <c r="D50" s="26" t="s">
        <v>9</v>
      </c>
      <c r="E50" s="26" t="s">
        <v>1133</v>
      </c>
      <c r="F50" s="27">
        <v>6048298.5599999996</v>
      </c>
    </row>
    <row r="51" spans="1:6" s="16" customFormat="1" ht="13.8" x14ac:dyDescent="0.3">
      <c r="A51" s="26" t="s">
        <v>1258</v>
      </c>
      <c r="B51" s="26" t="s">
        <v>1141</v>
      </c>
      <c r="C51" s="26" t="s">
        <v>1259</v>
      </c>
      <c r="D51" s="26" t="s">
        <v>11</v>
      </c>
      <c r="E51" s="26" t="s">
        <v>1260</v>
      </c>
      <c r="F51" s="27">
        <v>277491.96999999997</v>
      </c>
    </row>
    <row r="52" spans="1:6" s="16" customFormat="1" ht="13.8" x14ac:dyDescent="0.3">
      <c r="A52" s="26" t="s">
        <v>1261</v>
      </c>
      <c r="B52" s="26" t="s">
        <v>1141</v>
      </c>
      <c r="C52" s="26" t="s">
        <v>1262</v>
      </c>
      <c r="D52" s="26" t="s">
        <v>11</v>
      </c>
      <c r="E52" s="26" t="s">
        <v>1243</v>
      </c>
      <c r="F52" s="27">
        <v>265772.67</v>
      </c>
    </row>
    <row r="53" spans="1:6" s="16" customFormat="1" ht="13.8" x14ac:dyDescent="0.3">
      <c r="A53" s="26" t="s">
        <v>1263</v>
      </c>
      <c r="B53" s="26" t="s">
        <v>334</v>
      </c>
      <c r="C53" s="26" t="s">
        <v>1264</v>
      </c>
      <c r="D53" s="26" t="s">
        <v>10</v>
      </c>
      <c r="E53" s="26" t="s">
        <v>1265</v>
      </c>
      <c r="F53" s="27">
        <v>2032933.04</v>
      </c>
    </row>
    <row r="54" spans="1:6" s="16" customFormat="1" ht="13.8" x14ac:dyDescent="0.3">
      <c r="A54" s="26" t="s">
        <v>1266</v>
      </c>
      <c r="B54" s="26" t="s">
        <v>334</v>
      </c>
      <c r="C54" s="26" t="s">
        <v>1267</v>
      </c>
      <c r="D54" s="26" t="s">
        <v>10</v>
      </c>
      <c r="E54" s="26" t="s">
        <v>1268</v>
      </c>
      <c r="F54" s="27">
        <v>1804067.82</v>
      </c>
    </row>
    <row r="55" spans="1:6" s="16" customFormat="1" ht="13.8" x14ac:dyDescent="0.3">
      <c r="A55" s="26" t="s">
        <v>1269</v>
      </c>
      <c r="B55" s="26" t="s">
        <v>1141</v>
      </c>
      <c r="C55" s="26" t="s">
        <v>1270</v>
      </c>
      <c r="D55" s="26" t="s">
        <v>12</v>
      </c>
      <c r="E55" s="26" t="s">
        <v>1271</v>
      </c>
      <c r="F55" s="27">
        <v>380264.2</v>
      </c>
    </row>
    <row r="56" spans="1:6" s="16" customFormat="1" ht="13.8" x14ac:dyDescent="0.3">
      <c r="A56" s="26" t="s">
        <v>1272</v>
      </c>
      <c r="B56" s="26" t="s">
        <v>334</v>
      </c>
      <c r="C56" s="26" t="s">
        <v>1273</v>
      </c>
      <c r="D56" s="26" t="s">
        <v>10</v>
      </c>
      <c r="E56" s="26" t="s">
        <v>1274</v>
      </c>
      <c r="F56" s="27">
        <v>1313615.26</v>
      </c>
    </row>
    <row r="57" spans="1:6" s="16" customFormat="1" ht="13.8" x14ac:dyDescent="0.3">
      <c r="A57" s="26" t="s">
        <v>1275</v>
      </c>
      <c r="B57" s="26" t="s">
        <v>334</v>
      </c>
      <c r="C57" s="26" t="s">
        <v>1276</v>
      </c>
      <c r="D57" s="26" t="s">
        <v>10</v>
      </c>
      <c r="E57" s="26" t="s">
        <v>1277</v>
      </c>
      <c r="F57" s="27">
        <v>2478550.9700000002</v>
      </c>
    </row>
    <row r="58" spans="1:6" s="16" customFormat="1" ht="13.8" x14ac:dyDescent="0.3">
      <c r="A58" s="26" t="s">
        <v>1278</v>
      </c>
      <c r="B58" s="26" t="s">
        <v>334</v>
      </c>
      <c r="C58" s="26" t="s">
        <v>1279</v>
      </c>
      <c r="D58" s="26" t="s">
        <v>12</v>
      </c>
      <c r="E58" s="26" t="s">
        <v>1280</v>
      </c>
      <c r="F58" s="27">
        <v>858869.1</v>
      </c>
    </row>
    <row r="59" spans="1:6" s="16" customFormat="1" ht="13.8" x14ac:dyDescent="0.3">
      <c r="A59" s="26" t="s">
        <v>1281</v>
      </c>
      <c r="B59" s="26" t="s">
        <v>334</v>
      </c>
      <c r="C59" s="26" t="s">
        <v>1282</v>
      </c>
      <c r="D59" s="26" t="s">
        <v>9</v>
      </c>
      <c r="E59" s="26" t="s">
        <v>1133</v>
      </c>
      <c r="F59" s="27">
        <v>907505.41</v>
      </c>
    </row>
    <row r="60" spans="1:6" s="16" customFormat="1" ht="13.8" x14ac:dyDescent="0.3">
      <c r="A60" s="26" t="s">
        <v>1283</v>
      </c>
      <c r="B60" s="26" t="s">
        <v>334</v>
      </c>
      <c r="C60" s="26" t="s">
        <v>1284</v>
      </c>
      <c r="D60" s="26" t="s">
        <v>14</v>
      </c>
      <c r="E60" s="26" t="s">
        <v>1285</v>
      </c>
      <c r="F60" s="27">
        <v>635776.74</v>
      </c>
    </row>
    <row r="61" spans="1:6" s="16" customFormat="1" ht="13.8" x14ac:dyDescent="0.3">
      <c r="A61" s="26" t="s">
        <v>1286</v>
      </c>
      <c r="B61" s="26" t="s">
        <v>334</v>
      </c>
      <c r="C61" s="26" t="s">
        <v>1287</v>
      </c>
      <c r="D61" s="26" t="s">
        <v>14</v>
      </c>
      <c r="E61" s="26" t="s">
        <v>1288</v>
      </c>
      <c r="F61" s="27">
        <v>1218936.3600000001</v>
      </c>
    </row>
    <row r="62" spans="1:6" s="16" customFormat="1" ht="13.8" x14ac:dyDescent="0.3">
      <c r="A62" s="26" t="s">
        <v>1289</v>
      </c>
      <c r="B62" s="26" t="s">
        <v>334</v>
      </c>
      <c r="C62" s="26" t="s">
        <v>1290</v>
      </c>
      <c r="D62" s="26" t="s">
        <v>14</v>
      </c>
      <c r="E62" s="26" t="s">
        <v>1291</v>
      </c>
      <c r="F62" s="27">
        <v>1281372.08</v>
      </c>
    </row>
    <row r="63" spans="1:6" s="16" customFormat="1" ht="13.8" x14ac:dyDescent="0.3">
      <c r="A63" s="26" t="s">
        <v>1292</v>
      </c>
      <c r="B63" s="26" t="s">
        <v>334</v>
      </c>
      <c r="C63" s="26" t="s">
        <v>1293</v>
      </c>
      <c r="D63" s="26" t="s">
        <v>14</v>
      </c>
      <c r="E63" s="26" t="s">
        <v>1294</v>
      </c>
      <c r="F63" s="27">
        <v>710826.41</v>
      </c>
    </row>
    <row r="64" spans="1:6" s="16" customFormat="1" ht="13.8" x14ac:dyDescent="0.3">
      <c r="A64" s="26" t="s">
        <v>1295</v>
      </c>
      <c r="B64" s="26" t="s">
        <v>334</v>
      </c>
      <c r="C64" s="26" t="s">
        <v>1296</v>
      </c>
      <c r="D64" s="26" t="s">
        <v>14</v>
      </c>
      <c r="E64" s="26" t="s">
        <v>1178</v>
      </c>
      <c r="F64" s="27">
        <v>1655647.1</v>
      </c>
    </row>
    <row r="65" spans="1:6" s="16" customFormat="1" ht="13.8" x14ac:dyDescent="0.3">
      <c r="A65" s="26" t="s">
        <v>1297</v>
      </c>
      <c r="B65" s="26" t="s">
        <v>1298</v>
      </c>
      <c r="C65" s="26" t="s">
        <v>1299</v>
      </c>
      <c r="D65" s="26" t="s">
        <v>9</v>
      </c>
      <c r="E65" s="26" t="s">
        <v>1133</v>
      </c>
      <c r="F65" s="27">
        <v>823586.19</v>
      </c>
    </row>
    <row r="66" spans="1:6" s="16" customFormat="1" ht="13.8" x14ac:dyDescent="0.3">
      <c r="A66" s="26" t="s">
        <v>1300</v>
      </c>
      <c r="B66" s="26" t="s">
        <v>1298</v>
      </c>
      <c r="C66" s="26" t="s">
        <v>1301</v>
      </c>
      <c r="D66" s="26" t="s">
        <v>11</v>
      </c>
      <c r="E66" s="26" t="s">
        <v>1302</v>
      </c>
      <c r="F66" s="27">
        <v>443185.43</v>
      </c>
    </row>
    <row r="67" spans="1:6" s="16" customFormat="1" ht="13.8" x14ac:dyDescent="0.3">
      <c r="A67" s="26" t="s">
        <v>1303</v>
      </c>
      <c r="B67" s="26" t="s">
        <v>1298</v>
      </c>
      <c r="C67" s="26" t="s">
        <v>1304</v>
      </c>
      <c r="D67" s="26" t="s">
        <v>10</v>
      </c>
      <c r="E67" s="26" t="s">
        <v>1305</v>
      </c>
      <c r="F67" s="27">
        <v>1459211.23</v>
      </c>
    </row>
    <row r="68" spans="1:6" s="16" customFormat="1" ht="13.8" x14ac:dyDescent="0.3">
      <c r="A68" s="26" t="s">
        <v>1306</v>
      </c>
      <c r="B68" s="26" t="s">
        <v>1298</v>
      </c>
      <c r="C68" s="26" t="s">
        <v>1307</v>
      </c>
      <c r="D68" s="26" t="s">
        <v>11</v>
      </c>
      <c r="E68" s="26" t="s">
        <v>1308</v>
      </c>
      <c r="F68" s="27">
        <v>511609.4</v>
      </c>
    </row>
    <row r="69" spans="1:6" s="16" customFormat="1" ht="13.8" x14ac:dyDescent="0.3">
      <c r="A69" s="26" t="s">
        <v>1309</v>
      </c>
      <c r="B69" s="26" t="s">
        <v>1245</v>
      </c>
      <c r="C69" s="26" t="s">
        <v>1310</v>
      </c>
      <c r="D69" s="26" t="s">
        <v>9</v>
      </c>
      <c r="E69" s="26" t="s">
        <v>1206</v>
      </c>
      <c r="F69" s="27">
        <v>546497.64</v>
      </c>
    </row>
    <row r="70" spans="1:6" s="16" customFormat="1" ht="13.8" x14ac:dyDescent="0.3">
      <c r="A70" s="26" t="s">
        <v>1311</v>
      </c>
      <c r="B70" s="26" t="s">
        <v>1245</v>
      </c>
      <c r="C70" s="26" t="s">
        <v>1312</v>
      </c>
      <c r="D70" s="26" t="s">
        <v>9</v>
      </c>
      <c r="E70" s="26" t="s">
        <v>1254</v>
      </c>
      <c r="F70" s="27">
        <v>552973.44999999995</v>
      </c>
    </row>
    <row r="71" spans="1:6" s="16" customFormat="1" ht="13.8" x14ac:dyDescent="0.3">
      <c r="A71" s="26" t="s">
        <v>1313</v>
      </c>
      <c r="B71" s="26" t="s">
        <v>1245</v>
      </c>
      <c r="C71" s="26" t="s">
        <v>1314</v>
      </c>
      <c r="D71" s="26" t="s">
        <v>10</v>
      </c>
      <c r="E71" s="26" t="s">
        <v>245</v>
      </c>
      <c r="F71" s="27">
        <v>1196350.32</v>
      </c>
    </row>
    <row r="72" spans="1:6" s="16" customFormat="1" ht="13.8" x14ac:dyDescent="0.3">
      <c r="A72" s="26" t="s">
        <v>1315</v>
      </c>
      <c r="B72" s="26" t="s">
        <v>1245</v>
      </c>
      <c r="C72" s="26" t="s">
        <v>1316</v>
      </c>
      <c r="D72" s="26" t="s">
        <v>10</v>
      </c>
      <c r="E72" s="26" t="s">
        <v>1317</v>
      </c>
      <c r="F72" s="27">
        <v>2238095.5499999998</v>
      </c>
    </row>
    <row r="73" spans="1:6" s="16" customFormat="1" ht="13.8" x14ac:dyDescent="0.3">
      <c r="A73" s="26" t="s">
        <v>1318</v>
      </c>
      <c r="B73" s="26" t="s">
        <v>1245</v>
      </c>
      <c r="C73" s="26" t="s">
        <v>1319</v>
      </c>
      <c r="D73" s="26" t="s">
        <v>12</v>
      </c>
      <c r="E73" s="26" t="s">
        <v>1280</v>
      </c>
      <c r="F73" s="27">
        <v>236587.19</v>
      </c>
    </row>
    <row r="74" spans="1:6" s="16" customFormat="1" ht="13.8" x14ac:dyDescent="0.3">
      <c r="A74" s="26" t="s">
        <v>1320</v>
      </c>
      <c r="B74" s="26" t="s">
        <v>1245</v>
      </c>
      <c r="C74" s="26" t="s">
        <v>1321</v>
      </c>
      <c r="D74" s="26" t="s">
        <v>12</v>
      </c>
      <c r="E74" s="26" t="s">
        <v>1322</v>
      </c>
      <c r="F74" s="27">
        <v>685876.9</v>
      </c>
    </row>
    <row r="75" spans="1:6" s="16" customFormat="1" ht="13.8" x14ac:dyDescent="0.3">
      <c r="A75" s="26" t="s">
        <v>1323</v>
      </c>
      <c r="B75" s="26" t="s">
        <v>1245</v>
      </c>
      <c r="C75" s="26" t="s">
        <v>1324</v>
      </c>
      <c r="D75" s="26" t="s">
        <v>12</v>
      </c>
      <c r="E75" s="26" t="s">
        <v>263</v>
      </c>
      <c r="F75" s="27">
        <v>429610.78</v>
      </c>
    </row>
    <row r="76" spans="1:6" s="16" customFormat="1" ht="13.8" x14ac:dyDescent="0.3">
      <c r="A76" s="26" t="s">
        <v>1325</v>
      </c>
      <c r="B76" s="26" t="s">
        <v>1245</v>
      </c>
      <c r="C76" s="26" t="s">
        <v>1326</v>
      </c>
      <c r="D76" s="26" t="s">
        <v>12</v>
      </c>
      <c r="E76" s="26" t="s">
        <v>1175</v>
      </c>
      <c r="F76" s="27">
        <v>824265.95</v>
      </c>
    </row>
    <row r="77" spans="1:6" s="16" customFormat="1" ht="13.8" x14ac:dyDescent="0.3">
      <c r="A77" s="26" t="s">
        <v>1327</v>
      </c>
      <c r="B77" s="26" t="s">
        <v>1245</v>
      </c>
      <c r="C77" s="26" t="s">
        <v>1328</v>
      </c>
      <c r="D77" s="26" t="s">
        <v>14</v>
      </c>
      <c r="E77" s="26" t="s">
        <v>1329</v>
      </c>
      <c r="F77" s="27">
        <v>829113.27</v>
      </c>
    </row>
    <row r="78" spans="1:6" s="16" customFormat="1" ht="13.8" x14ac:dyDescent="0.3">
      <c r="A78" s="26" t="s">
        <v>1330</v>
      </c>
      <c r="B78" s="26" t="s">
        <v>1245</v>
      </c>
      <c r="C78" s="26" t="s">
        <v>1331</v>
      </c>
      <c r="D78" s="26" t="s">
        <v>9</v>
      </c>
      <c r="E78" s="26" t="s">
        <v>1139</v>
      </c>
      <c r="F78" s="27">
        <v>475313.53</v>
      </c>
    </row>
    <row r="79" spans="1:6" s="16" customFormat="1" ht="13.8" x14ac:dyDescent="0.3">
      <c r="A79" s="26" t="s">
        <v>1332</v>
      </c>
      <c r="B79" s="26" t="s">
        <v>1245</v>
      </c>
      <c r="C79" s="26" t="s">
        <v>1333</v>
      </c>
      <c r="D79" s="26" t="s">
        <v>9</v>
      </c>
      <c r="E79" s="26" t="s">
        <v>1334</v>
      </c>
      <c r="F79" s="27">
        <v>827340.2</v>
      </c>
    </row>
    <row r="80" spans="1:6" s="16" customFormat="1" ht="13.8" x14ac:dyDescent="0.3">
      <c r="A80" s="26" t="s">
        <v>1335</v>
      </c>
      <c r="B80" s="26" t="s">
        <v>1245</v>
      </c>
      <c r="C80" s="26" t="s">
        <v>1336</v>
      </c>
      <c r="D80" s="26" t="s">
        <v>9</v>
      </c>
      <c r="E80" s="26" t="s">
        <v>1254</v>
      </c>
      <c r="F80" s="27">
        <v>678732.37</v>
      </c>
    </row>
    <row r="81" spans="1:6" s="16" customFormat="1" ht="13.8" x14ac:dyDescent="0.3">
      <c r="A81" s="26" t="s">
        <v>1337</v>
      </c>
      <c r="B81" s="26" t="s">
        <v>1245</v>
      </c>
      <c r="C81" s="26" t="s">
        <v>1338</v>
      </c>
      <c r="D81" s="26" t="s">
        <v>11</v>
      </c>
      <c r="E81" s="26" t="s">
        <v>256</v>
      </c>
      <c r="F81" s="27">
        <v>573990.87</v>
      </c>
    </row>
    <row r="82" spans="1:6" s="16" customFormat="1" ht="13.8" x14ac:dyDescent="0.3">
      <c r="A82" s="26" t="s">
        <v>1339</v>
      </c>
      <c r="B82" s="26" t="s">
        <v>1245</v>
      </c>
      <c r="C82" s="26" t="s">
        <v>1340</v>
      </c>
      <c r="D82" s="26" t="s">
        <v>11</v>
      </c>
      <c r="E82" s="26" t="s">
        <v>170</v>
      </c>
      <c r="F82" s="27">
        <v>461534.95</v>
      </c>
    </row>
    <row r="83" spans="1:6" s="16" customFormat="1" ht="13.8" x14ac:dyDescent="0.3">
      <c r="A83" s="26" t="s">
        <v>1341</v>
      </c>
      <c r="B83" s="26" t="s">
        <v>1245</v>
      </c>
      <c r="C83" s="26" t="s">
        <v>1342</v>
      </c>
      <c r="D83" s="26" t="s">
        <v>11</v>
      </c>
      <c r="E83" s="26" t="s">
        <v>1146</v>
      </c>
      <c r="F83" s="27">
        <v>898864.18</v>
      </c>
    </row>
    <row r="84" spans="1:6" s="16" customFormat="1" ht="13.8" x14ac:dyDescent="0.3">
      <c r="A84" s="26" t="s">
        <v>1343</v>
      </c>
      <c r="B84" s="26" t="s">
        <v>1245</v>
      </c>
      <c r="C84" s="26" t="s">
        <v>1344</v>
      </c>
      <c r="D84" s="26" t="s">
        <v>10</v>
      </c>
      <c r="E84" s="26" t="s">
        <v>140</v>
      </c>
      <c r="F84" s="27">
        <v>1425253.56</v>
      </c>
    </row>
    <row r="85" spans="1:6" s="16" customFormat="1" ht="13.8" x14ac:dyDescent="0.3">
      <c r="A85" s="26" t="s">
        <v>1345</v>
      </c>
      <c r="B85" s="26" t="s">
        <v>1245</v>
      </c>
      <c r="C85" s="26" t="s">
        <v>1346</v>
      </c>
      <c r="D85" s="26" t="s">
        <v>12</v>
      </c>
      <c r="E85" s="26" t="s">
        <v>144</v>
      </c>
      <c r="F85" s="27">
        <v>1000880.58</v>
      </c>
    </row>
    <row r="86" spans="1:6" s="16" customFormat="1" ht="13.8" x14ac:dyDescent="0.3">
      <c r="A86" s="26" t="s">
        <v>1347</v>
      </c>
      <c r="B86" s="26" t="s">
        <v>1245</v>
      </c>
      <c r="C86" s="26" t="s">
        <v>149</v>
      </c>
      <c r="D86" s="26" t="s">
        <v>9</v>
      </c>
      <c r="E86" s="26" t="s">
        <v>148</v>
      </c>
      <c r="F86" s="27">
        <v>471490.44</v>
      </c>
    </row>
    <row r="87" spans="1:6" s="16" customFormat="1" ht="13.8" x14ac:dyDescent="0.3">
      <c r="A87" s="26" t="s">
        <v>1348</v>
      </c>
      <c r="B87" s="26" t="s">
        <v>1245</v>
      </c>
      <c r="C87" s="26" t="s">
        <v>1349</v>
      </c>
      <c r="D87" s="26" t="s">
        <v>11</v>
      </c>
      <c r="E87" s="26" t="s">
        <v>167</v>
      </c>
      <c r="F87" s="27">
        <v>1106017.42</v>
      </c>
    </row>
    <row r="88" spans="1:6" s="16" customFormat="1" ht="13.8" x14ac:dyDescent="0.3">
      <c r="A88" s="26" t="s">
        <v>1350</v>
      </c>
      <c r="B88" s="26" t="s">
        <v>1245</v>
      </c>
      <c r="C88" s="26" t="s">
        <v>1351</v>
      </c>
      <c r="D88" s="26" t="s">
        <v>11</v>
      </c>
      <c r="E88" s="26" t="s">
        <v>1146</v>
      </c>
      <c r="F88" s="27">
        <v>60152.31</v>
      </c>
    </row>
    <row r="89" spans="1:6" s="16" customFormat="1" ht="13.8" x14ac:dyDescent="0.3">
      <c r="A89" s="26" t="s">
        <v>1352</v>
      </c>
      <c r="B89" s="26" t="s">
        <v>1245</v>
      </c>
      <c r="C89" s="26" t="s">
        <v>1353</v>
      </c>
      <c r="D89" s="26" t="s">
        <v>9</v>
      </c>
      <c r="E89" s="26" t="s">
        <v>1354</v>
      </c>
      <c r="F89" s="27">
        <v>554079.93000000005</v>
      </c>
    </row>
    <row r="90" spans="1:6" s="16" customFormat="1" ht="13.8" x14ac:dyDescent="0.3">
      <c r="A90" s="26" t="s">
        <v>1355</v>
      </c>
      <c r="B90" s="26" t="s">
        <v>1245</v>
      </c>
      <c r="C90" s="26" t="s">
        <v>1356</v>
      </c>
      <c r="D90" s="26" t="s">
        <v>14</v>
      </c>
      <c r="E90" s="26" t="s">
        <v>1357</v>
      </c>
      <c r="F90" s="27">
        <v>18924.43</v>
      </c>
    </row>
    <row r="91" spans="1:6" s="16" customFormat="1" ht="13.8" x14ac:dyDescent="0.3">
      <c r="A91" s="26" t="s">
        <v>1358</v>
      </c>
      <c r="B91" s="26" t="s">
        <v>1245</v>
      </c>
      <c r="C91" s="26" t="s">
        <v>1359</v>
      </c>
      <c r="D91" s="26" t="s">
        <v>14</v>
      </c>
      <c r="E91" s="26" t="s">
        <v>1288</v>
      </c>
      <c r="F91" s="27">
        <v>1428449.16</v>
      </c>
    </row>
    <row r="92" spans="1:6" s="16" customFormat="1" ht="13.8" x14ac:dyDescent="0.3">
      <c r="A92" s="26" t="s">
        <v>1360</v>
      </c>
      <c r="B92" s="26" t="s">
        <v>1245</v>
      </c>
      <c r="C92" s="26" t="s">
        <v>1361</v>
      </c>
      <c r="D92" s="26" t="s">
        <v>9</v>
      </c>
      <c r="E92" s="26" t="s">
        <v>1133</v>
      </c>
      <c r="F92" s="27">
        <v>839458</v>
      </c>
    </row>
    <row r="93" spans="1:6" s="16" customFormat="1" ht="13.8" x14ac:dyDescent="0.3">
      <c r="A93" s="26" t="s">
        <v>1362</v>
      </c>
      <c r="B93" s="26" t="s">
        <v>1245</v>
      </c>
      <c r="C93" s="26" t="s">
        <v>1363</v>
      </c>
      <c r="D93" s="26" t="s">
        <v>13</v>
      </c>
      <c r="E93" s="26" t="s">
        <v>1364</v>
      </c>
      <c r="F93" s="27">
        <v>81845.58</v>
      </c>
    </row>
    <row r="94" spans="1:6" s="16" customFormat="1" ht="13.8" x14ac:dyDescent="0.3">
      <c r="A94" s="26" t="s">
        <v>1365</v>
      </c>
      <c r="B94" s="26" t="s">
        <v>1245</v>
      </c>
      <c r="C94" s="26" t="s">
        <v>1366</v>
      </c>
      <c r="D94" s="26" t="s">
        <v>10</v>
      </c>
      <c r="E94" s="26" t="s">
        <v>10</v>
      </c>
      <c r="F94" s="27">
        <v>715084.68</v>
      </c>
    </row>
    <row r="95" spans="1:6" s="16" customFormat="1" ht="13.8" x14ac:dyDescent="0.3"/>
    <row r="96" spans="1:6" s="16" customFormat="1" ht="13.8" x14ac:dyDescent="0.3"/>
    <row r="97" s="16" customFormat="1" ht="13.8" x14ac:dyDescent="0.3"/>
    <row r="98" s="16" customFormat="1" ht="13.8" x14ac:dyDescent="0.3"/>
  </sheetData>
  <mergeCells count="2">
    <mergeCell ref="A1:H1"/>
    <mergeCell ref="A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B896E-85C8-4603-B175-66086F11913B}">
  <dimension ref="A1:J51"/>
  <sheetViews>
    <sheetView workbookViewId="0">
      <selection activeCell="D13" sqref="D13"/>
    </sheetView>
  </sheetViews>
  <sheetFormatPr defaultRowHeight="14.4" x14ac:dyDescent="0.3"/>
  <cols>
    <col min="1" max="1" width="7.33203125" customWidth="1"/>
    <col min="2" max="2" width="5.109375" customWidth="1"/>
    <col min="3" max="3" width="58.44140625" customWidth="1"/>
    <col min="4" max="4" width="46.6640625" customWidth="1"/>
    <col min="5" max="5" width="19.33203125" customWidth="1"/>
    <col min="6" max="7" width="11.6640625" customWidth="1"/>
    <col min="8" max="8" width="21.6640625" customWidth="1"/>
    <col min="9" max="9" width="13.44140625" bestFit="1" customWidth="1"/>
    <col min="10" max="10" width="11.5546875" bestFit="1" customWidth="1"/>
  </cols>
  <sheetData>
    <row r="1" spans="1:10" ht="23.4" x14ac:dyDescent="0.3">
      <c r="A1" s="227" t="s">
        <v>1367</v>
      </c>
      <c r="B1" s="228"/>
      <c r="C1" s="228"/>
      <c r="D1" s="228"/>
      <c r="E1" s="228"/>
      <c r="F1" s="228"/>
      <c r="G1" s="228"/>
      <c r="H1" s="228"/>
      <c r="I1" s="229"/>
      <c r="J1" s="102"/>
    </row>
    <row r="2" spans="1:10" ht="57.6" customHeight="1" x14ac:dyDescent="0.3">
      <c r="A2" s="232" t="s">
        <v>1368</v>
      </c>
      <c r="B2" s="232"/>
      <c r="C2" s="232"/>
      <c r="D2" s="232"/>
      <c r="E2" s="232"/>
      <c r="F2" s="232"/>
      <c r="G2" s="232"/>
      <c r="H2" s="232"/>
      <c r="I2" s="232"/>
    </row>
    <row r="3" spans="1:10" s="16" customFormat="1" ht="13.8" x14ac:dyDescent="0.3">
      <c r="A3" s="35" t="s">
        <v>1124</v>
      </c>
      <c r="B3" s="35" t="s">
        <v>1125</v>
      </c>
      <c r="C3" s="35" t="s">
        <v>4</v>
      </c>
      <c r="D3" s="35" t="s">
        <v>1</v>
      </c>
      <c r="E3" s="35" t="s">
        <v>24</v>
      </c>
      <c r="F3" s="104">
        <v>2022</v>
      </c>
      <c r="H3" s="35" t="s">
        <v>337</v>
      </c>
      <c r="I3" s="104">
        <v>2022</v>
      </c>
    </row>
    <row r="4" spans="1:10" s="16" customFormat="1" ht="13.8" x14ac:dyDescent="0.3">
      <c r="A4" s="26" t="s">
        <v>1126</v>
      </c>
      <c r="B4" s="26" t="s">
        <v>334</v>
      </c>
      <c r="C4" s="26" t="s">
        <v>1127</v>
      </c>
      <c r="D4" s="26" t="s">
        <v>10</v>
      </c>
      <c r="E4" s="26" t="s">
        <v>10</v>
      </c>
      <c r="F4" s="27">
        <v>542706.76</v>
      </c>
      <c r="H4" s="26" t="s">
        <v>334</v>
      </c>
      <c r="I4" s="27">
        <v>9034267.3499999978</v>
      </c>
    </row>
    <row r="5" spans="1:10" s="16" customFormat="1" ht="13.8" x14ac:dyDescent="0.3">
      <c r="A5" s="26" t="s">
        <v>1128</v>
      </c>
      <c r="B5" s="26" t="s">
        <v>334</v>
      </c>
      <c r="C5" s="26" t="s">
        <v>1129</v>
      </c>
      <c r="D5" s="26" t="s">
        <v>9</v>
      </c>
      <c r="E5" s="26" t="s">
        <v>1130</v>
      </c>
      <c r="F5" s="27">
        <v>114258.92</v>
      </c>
      <c r="H5" s="26" t="s">
        <v>338</v>
      </c>
      <c r="I5" s="27">
        <v>2073946.8399999999</v>
      </c>
    </row>
    <row r="6" spans="1:10" s="16" customFormat="1" ht="13.8" x14ac:dyDescent="0.3">
      <c r="A6" s="26" t="s">
        <v>1131</v>
      </c>
      <c r="B6" s="26" t="s">
        <v>334</v>
      </c>
      <c r="C6" s="26" t="s">
        <v>1132</v>
      </c>
      <c r="D6" s="26" t="s">
        <v>9</v>
      </c>
      <c r="E6" s="26" t="s">
        <v>1133</v>
      </c>
      <c r="F6" s="27">
        <v>114258.92</v>
      </c>
      <c r="H6" s="26" t="s">
        <v>336</v>
      </c>
      <c r="I6" s="27">
        <v>0</v>
      </c>
    </row>
    <row r="7" spans="1:10" s="16" customFormat="1" ht="13.8" x14ac:dyDescent="0.3">
      <c r="A7" s="26" t="s">
        <v>1134</v>
      </c>
      <c r="B7" s="26" t="s">
        <v>334</v>
      </c>
      <c r="C7" s="26" t="s">
        <v>1135</v>
      </c>
      <c r="D7" s="26" t="s">
        <v>10</v>
      </c>
      <c r="E7" s="26" t="s">
        <v>1136</v>
      </c>
      <c r="F7" s="27">
        <v>289886.98</v>
      </c>
      <c r="H7" s="26" t="s">
        <v>335</v>
      </c>
      <c r="I7" s="27">
        <v>0</v>
      </c>
    </row>
    <row r="8" spans="1:10" s="16" customFormat="1" ht="13.8" x14ac:dyDescent="0.3">
      <c r="A8" s="26" t="s">
        <v>1137</v>
      </c>
      <c r="B8" s="26" t="s">
        <v>334</v>
      </c>
      <c r="C8" s="26" t="s">
        <v>1138</v>
      </c>
      <c r="D8" s="26" t="s">
        <v>9</v>
      </c>
      <c r="E8" s="26" t="s">
        <v>1139</v>
      </c>
      <c r="F8" s="27">
        <v>114258.92</v>
      </c>
      <c r="H8" s="110" t="s">
        <v>1369</v>
      </c>
      <c r="I8" s="106">
        <v>11108214.189999998</v>
      </c>
    </row>
    <row r="9" spans="1:10" s="16" customFormat="1" ht="13.8" x14ac:dyDescent="0.3">
      <c r="A9" s="26" t="s">
        <v>1144</v>
      </c>
      <c r="B9" s="26" t="s">
        <v>334</v>
      </c>
      <c r="C9" s="26" t="s">
        <v>1145</v>
      </c>
      <c r="D9" s="26" t="s">
        <v>11</v>
      </c>
      <c r="E9" s="26" t="s">
        <v>1146</v>
      </c>
      <c r="F9" s="27">
        <v>489956.98</v>
      </c>
    </row>
    <row r="10" spans="1:10" s="16" customFormat="1" ht="13.8" x14ac:dyDescent="0.3">
      <c r="A10" s="26" t="s">
        <v>1147</v>
      </c>
      <c r="B10" s="26" t="s">
        <v>334</v>
      </c>
      <c r="C10" s="26" t="s">
        <v>1148</v>
      </c>
      <c r="D10" s="26" t="s">
        <v>11</v>
      </c>
      <c r="E10" s="26" t="s">
        <v>1149</v>
      </c>
      <c r="F10" s="27">
        <v>114258.92</v>
      </c>
      <c r="H10" s="35" t="s">
        <v>20</v>
      </c>
      <c r="I10" s="104">
        <v>2022</v>
      </c>
    </row>
    <row r="11" spans="1:10" s="16" customFormat="1" ht="13.8" x14ac:dyDescent="0.3">
      <c r="A11" s="26" t="s">
        <v>1150</v>
      </c>
      <c r="B11" s="26" t="s">
        <v>334</v>
      </c>
      <c r="C11" s="26" t="s">
        <v>1151</v>
      </c>
      <c r="D11" s="26" t="s">
        <v>10</v>
      </c>
      <c r="E11" s="26" t="s">
        <v>1152</v>
      </c>
      <c r="F11" s="27">
        <v>114258.92</v>
      </c>
      <c r="H11" s="26" t="s">
        <v>10</v>
      </c>
      <c r="I11" s="27">
        <v>3492024.1</v>
      </c>
    </row>
    <row r="12" spans="1:10" s="16" customFormat="1" ht="13.8" x14ac:dyDescent="0.3">
      <c r="A12" s="26" t="s">
        <v>1156</v>
      </c>
      <c r="B12" s="26" t="s">
        <v>334</v>
      </c>
      <c r="C12" s="26" t="s">
        <v>1157</v>
      </c>
      <c r="D12" s="26" t="s">
        <v>10</v>
      </c>
      <c r="E12" s="26" t="s">
        <v>1158</v>
      </c>
      <c r="F12" s="27">
        <v>114188.92</v>
      </c>
      <c r="H12" s="26" t="s">
        <v>14</v>
      </c>
      <c r="I12" s="27">
        <v>1428260.2799999998</v>
      </c>
    </row>
    <row r="13" spans="1:10" s="16" customFormat="1" ht="13.8" x14ac:dyDescent="0.3">
      <c r="A13" s="26" t="s">
        <v>1159</v>
      </c>
      <c r="B13" s="26" t="s">
        <v>334</v>
      </c>
      <c r="C13" s="26" t="s">
        <v>1160</v>
      </c>
      <c r="D13" s="26" t="s">
        <v>10</v>
      </c>
      <c r="E13" s="26" t="s">
        <v>1161</v>
      </c>
      <c r="F13" s="27">
        <v>1245499</v>
      </c>
      <c r="H13" s="26" t="s">
        <v>9</v>
      </c>
      <c r="I13" s="27">
        <v>2591549.81</v>
      </c>
    </row>
    <row r="14" spans="1:10" s="16" customFormat="1" ht="13.8" x14ac:dyDescent="0.3">
      <c r="A14" s="26" t="s">
        <v>1164</v>
      </c>
      <c r="B14" s="26" t="s">
        <v>334</v>
      </c>
      <c r="C14" s="26" t="s">
        <v>1165</v>
      </c>
      <c r="D14" s="26" t="s">
        <v>10</v>
      </c>
      <c r="E14" s="26" t="s">
        <v>1166</v>
      </c>
      <c r="F14" s="27">
        <v>114258.92</v>
      </c>
      <c r="H14" s="26" t="s">
        <v>12</v>
      </c>
      <c r="I14" s="27">
        <v>1163289.53</v>
      </c>
    </row>
    <row r="15" spans="1:10" s="16" customFormat="1" ht="13.8" x14ac:dyDescent="0.3">
      <c r="A15" s="26" t="s">
        <v>1167</v>
      </c>
      <c r="B15" s="26" t="s">
        <v>334</v>
      </c>
      <c r="C15" s="26" t="s">
        <v>1168</v>
      </c>
      <c r="D15" s="26" t="s">
        <v>12</v>
      </c>
      <c r="E15" s="26" t="s">
        <v>1169</v>
      </c>
      <c r="F15" s="27">
        <v>114258.92</v>
      </c>
      <c r="H15" s="26" t="s">
        <v>11</v>
      </c>
      <c r="I15" s="27">
        <v>1579656.4</v>
      </c>
    </row>
    <row r="16" spans="1:10" s="16" customFormat="1" ht="13.8" x14ac:dyDescent="0.3">
      <c r="A16" s="26" t="s">
        <v>1170</v>
      </c>
      <c r="B16" s="26" t="s">
        <v>334</v>
      </c>
      <c r="C16" s="26" t="s">
        <v>1171</v>
      </c>
      <c r="D16" s="26" t="s">
        <v>12</v>
      </c>
      <c r="E16" s="26" t="s">
        <v>1172</v>
      </c>
      <c r="F16" s="27">
        <v>114258.92</v>
      </c>
      <c r="H16" s="108" t="s">
        <v>527</v>
      </c>
      <c r="I16" s="109">
        <v>10254780.119999999</v>
      </c>
    </row>
    <row r="17" spans="1:9" s="16" customFormat="1" ht="13.8" x14ac:dyDescent="0.3">
      <c r="A17" s="26" t="s">
        <v>1173</v>
      </c>
      <c r="B17" s="26" t="s">
        <v>334</v>
      </c>
      <c r="C17" s="26" t="s">
        <v>1174</v>
      </c>
      <c r="D17" s="26" t="s">
        <v>12</v>
      </c>
      <c r="E17" s="26" t="s">
        <v>1175</v>
      </c>
      <c r="F17" s="27">
        <v>114258.92</v>
      </c>
      <c r="H17" s="26" t="s">
        <v>13</v>
      </c>
      <c r="I17" s="27">
        <v>853434.07</v>
      </c>
    </row>
    <row r="18" spans="1:9" s="16" customFormat="1" ht="13.8" x14ac:dyDescent="0.3">
      <c r="A18" s="26" t="s">
        <v>1179</v>
      </c>
      <c r="B18" s="26" t="s">
        <v>334</v>
      </c>
      <c r="C18" s="26" t="s">
        <v>1180</v>
      </c>
      <c r="D18" s="26" t="s">
        <v>11</v>
      </c>
      <c r="E18" s="26" t="s">
        <v>1181</v>
      </c>
      <c r="F18" s="27">
        <v>316366.87</v>
      </c>
      <c r="H18" s="105" t="s">
        <v>22</v>
      </c>
      <c r="I18" s="106">
        <v>11108214.189999999</v>
      </c>
    </row>
    <row r="19" spans="1:9" s="16" customFormat="1" ht="13.8" x14ac:dyDescent="0.3">
      <c r="A19" s="112" t="s">
        <v>1182</v>
      </c>
      <c r="B19" s="26" t="s">
        <v>334</v>
      </c>
      <c r="C19" s="26" t="s">
        <v>1183</v>
      </c>
      <c r="D19" s="26" t="s">
        <v>11</v>
      </c>
      <c r="E19" s="26" t="s">
        <v>1370</v>
      </c>
      <c r="F19" s="27">
        <v>114188.92</v>
      </c>
    </row>
    <row r="20" spans="1:9" s="16" customFormat="1" ht="13.8" x14ac:dyDescent="0.3">
      <c r="A20" s="26" t="s">
        <v>1185</v>
      </c>
      <c r="B20" s="26" t="s">
        <v>334</v>
      </c>
      <c r="C20" s="26" t="s">
        <v>1186</v>
      </c>
      <c r="D20" s="26" t="s">
        <v>9</v>
      </c>
      <c r="E20" s="26" t="s">
        <v>1187</v>
      </c>
      <c r="F20" s="27">
        <v>604215.9</v>
      </c>
    </row>
    <row r="21" spans="1:9" s="16" customFormat="1" ht="13.8" x14ac:dyDescent="0.3">
      <c r="A21" s="26" t="s">
        <v>1188</v>
      </c>
      <c r="B21" s="26" t="s">
        <v>334</v>
      </c>
      <c r="C21" s="26" t="s">
        <v>1189</v>
      </c>
      <c r="D21" s="26" t="s">
        <v>9</v>
      </c>
      <c r="E21" s="26" t="s">
        <v>1190</v>
      </c>
      <c r="F21" s="27">
        <v>114188.92</v>
      </c>
    </row>
    <row r="22" spans="1:9" s="16" customFormat="1" ht="13.8" x14ac:dyDescent="0.3">
      <c r="A22" s="26" t="s">
        <v>1191</v>
      </c>
      <c r="B22" s="26" t="s">
        <v>334</v>
      </c>
      <c r="C22" s="26" t="s">
        <v>127</v>
      </c>
      <c r="D22" s="26" t="s">
        <v>11</v>
      </c>
      <c r="E22" s="26" t="s">
        <v>1192</v>
      </c>
      <c r="F22" s="27">
        <v>114258.92</v>
      </c>
    </row>
    <row r="23" spans="1:9" s="16" customFormat="1" ht="13.8" x14ac:dyDescent="0.3">
      <c r="A23" s="26" t="s">
        <v>1193</v>
      </c>
      <c r="B23" s="26" t="s">
        <v>338</v>
      </c>
      <c r="C23" s="26" t="s">
        <v>1194</v>
      </c>
      <c r="D23" s="26" t="s">
        <v>13</v>
      </c>
      <c r="E23" s="26" t="s">
        <v>1195</v>
      </c>
      <c r="F23" s="27">
        <v>853434.07</v>
      </c>
    </row>
    <row r="24" spans="1:9" s="16" customFormat="1" ht="13.8" x14ac:dyDescent="0.3">
      <c r="A24" s="26" t="s">
        <v>1196</v>
      </c>
      <c r="B24" s="26" t="s">
        <v>334</v>
      </c>
      <c r="C24" s="26" t="s">
        <v>1197</v>
      </c>
      <c r="D24" s="26" t="s">
        <v>9</v>
      </c>
      <c r="E24" s="26" t="s">
        <v>1198</v>
      </c>
      <c r="F24" s="27">
        <v>114258.92</v>
      </c>
    </row>
    <row r="25" spans="1:9" s="16" customFormat="1" ht="13.8" x14ac:dyDescent="0.3">
      <c r="A25" s="26" t="s">
        <v>1199</v>
      </c>
      <c r="B25" s="26" t="s">
        <v>334</v>
      </c>
      <c r="C25" s="26" t="s">
        <v>1200</v>
      </c>
      <c r="D25" s="26" t="s">
        <v>9</v>
      </c>
      <c r="E25" s="26" t="s">
        <v>1187</v>
      </c>
      <c r="F25" s="27">
        <v>114258.92</v>
      </c>
    </row>
    <row r="26" spans="1:9" s="16" customFormat="1" ht="13.8" x14ac:dyDescent="0.3">
      <c r="A26" s="26" t="s">
        <v>1201</v>
      </c>
      <c r="B26" s="26" t="s">
        <v>334</v>
      </c>
      <c r="C26" s="26" t="s">
        <v>1202</v>
      </c>
      <c r="D26" s="26" t="s">
        <v>12</v>
      </c>
      <c r="E26" s="26" t="s">
        <v>1203</v>
      </c>
      <c r="F26" s="27">
        <v>114188.92</v>
      </c>
    </row>
    <row r="27" spans="1:9" s="16" customFormat="1" ht="13.8" x14ac:dyDescent="0.3">
      <c r="A27" s="26" t="s">
        <v>1204</v>
      </c>
      <c r="B27" s="26" t="s">
        <v>334</v>
      </c>
      <c r="C27" s="26" t="s">
        <v>1205</v>
      </c>
      <c r="D27" s="26" t="s">
        <v>9</v>
      </c>
      <c r="E27" s="26" t="s">
        <v>1206</v>
      </c>
      <c r="F27" s="27">
        <v>114258.92</v>
      </c>
    </row>
    <row r="28" spans="1:9" s="16" customFormat="1" ht="13.8" x14ac:dyDescent="0.3">
      <c r="A28" s="26" t="s">
        <v>1209</v>
      </c>
      <c r="B28" s="26" t="s">
        <v>334</v>
      </c>
      <c r="C28" s="26" t="s">
        <v>1210</v>
      </c>
      <c r="D28" s="26" t="s">
        <v>14</v>
      </c>
      <c r="E28" s="26" t="s">
        <v>1211</v>
      </c>
      <c r="F28" s="27">
        <v>428517.84</v>
      </c>
    </row>
    <row r="29" spans="1:9" s="16" customFormat="1" ht="13.8" x14ac:dyDescent="0.3">
      <c r="A29" s="26" t="s">
        <v>1212</v>
      </c>
      <c r="B29" s="26" t="s">
        <v>334</v>
      </c>
      <c r="C29" s="26" t="s">
        <v>1213</v>
      </c>
      <c r="D29" s="26" t="s">
        <v>9</v>
      </c>
      <c r="E29" s="26" t="s">
        <v>1133</v>
      </c>
      <c r="F29" s="27">
        <v>516366.87</v>
      </c>
    </row>
    <row r="30" spans="1:9" s="16" customFormat="1" ht="13.8" x14ac:dyDescent="0.3">
      <c r="A30" s="26" t="s">
        <v>1214</v>
      </c>
      <c r="B30" s="26" t="s">
        <v>338</v>
      </c>
      <c r="C30" s="26" t="s">
        <v>1215</v>
      </c>
      <c r="D30" s="26" t="s">
        <v>10</v>
      </c>
      <c r="E30" s="26" t="s">
        <v>10</v>
      </c>
      <c r="F30" s="27">
        <v>414188.92</v>
      </c>
    </row>
    <row r="31" spans="1:9" s="16" customFormat="1" ht="13.8" x14ac:dyDescent="0.3">
      <c r="A31" s="26" t="s">
        <v>1216</v>
      </c>
      <c r="B31" s="26" t="s">
        <v>334</v>
      </c>
      <c r="C31" s="26" t="s">
        <v>1205</v>
      </c>
      <c r="D31" s="26" t="s">
        <v>10</v>
      </c>
      <c r="E31" s="26" t="s">
        <v>1217</v>
      </c>
      <c r="F31" s="27">
        <v>114258.92</v>
      </c>
    </row>
    <row r="32" spans="1:9" s="16" customFormat="1" ht="13.8" x14ac:dyDescent="0.3">
      <c r="A32" s="26" t="s">
        <v>1218</v>
      </c>
      <c r="B32" s="26" t="s">
        <v>334</v>
      </c>
      <c r="C32" s="26" t="s">
        <v>1219</v>
      </c>
      <c r="D32" s="26" t="s">
        <v>11</v>
      </c>
      <c r="E32" s="26" t="s">
        <v>1220</v>
      </c>
      <c r="F32" s="27">
        <v>114258.92</v>
      </c>
    </row>
    <row r="33" spans="1:6" s="16" customFormat="1" ht="13.8" x14ac:dyDescent="0.3">
      <c r="A33" s="26" t="s">
        <v>1221</v>
      </c>
      <c r="B33" s="26" t="s">
        <v>338</v>
      </c>
      <c r="C33" s="26" t="s">
        <v>1222</v>
      </c>
      <c r="D33" s="26" t="s">
        <v>12</v>
      </c>
      <c r="E33" s="26" t="s">
        <v>382</v>
      </c>
      <c r="F33" s="27">
        <v>592064.93000000005</v>
      </c>
    </row>
    <row r="34" spans="1:6" s="16" customFormat="1" ht="13.8" x14ac:dyDescent="0.3">
      <c r="A34" s="26" t="s">
        <v>1223</v>
      </c>
      <c r="B34" s="26" t="s">
        <v>334</v>
      </c>
      <c r="C34" s="26" t="s">
        <v>1224</v>
      </c>
      <c r="D34" s="26" t="s">
        <v>14</v>
      </c>
      <c r="E34" s="26" t="s">
        <v>1225</v>
      </c>
      <c r="F34" s="27">
        <v>428517.84</v>
      </c>
    </row>
    <row r="35" spans="1:6" s="16" customFormat="1" ht="13.8" x14ac:dyDescent="0.3">
      <c r="A35" s="26" t="s">
        <v>1229</v>
      </c>
      <c r="B35" s="26" t="s">
        <v>334</v>
      </c>
      <c r="C35" s="26" t="s">
        <v>1230</v>
      </c>
      <c r="D35" s="26" t="s">
        <v>11</v>
      </c>
      <c r="E35" s="26" t="s">
        <v>1231</v>
      </c>
      <c r="F35" s="27">
        <v>114258.92</v>
      </c>
    </row>
    <row r="36" spans="1:6" s="16" customFormat="1" ht="13.8" x14ac:dyDescent="0.3">
      <c r="A36" s="26" t="s">
        <v>1232</v>
      </c>
      <c r="B36" s="26" t="s">
        <v>334</v>
      </c>
      <c r="C36" s="26" t="s">
        <v>1233</v>
      </c>
      <c r="D36" s="26" t="s">
        <v>11</v>
      </c>
      <c r="E36" s="26" t="s">
        <v>1234</v>
      </c>
      <c r="F36" s="27">
        <v>87849.03</v>
      </c>
    </row>
    <row r="37" spans="1:6" s="16" customFormat="1" ht="13.8" x14ac:dyDescent="0.3">
      <c r="A37" s="26" t="s">
        <v>1235</v>
      </c>
      <c r="B37" s="26" t="s">
        <v>334</v>
      </c>
      <c r="C37" s="26" t="s">
        <v>1236</v>
      </c>
      <c r="D37" s="26" t="s">
        <v>11</v>
      </c>
      <c r="E37" s="26" t="s">
        <v>1237</v>
      </c>
      <c r="F37" s="27">
        <v>114258.92</v>
      </c>
    </row>
    <row r="38" spans="1:6" s="16" customFormat="1" ht="13.8" x14ac:dyDescent="0.3">
      <c r="A38" s="26" t="s">
        <v>1247</v>
      </c>
      <c r="B38" s="26" t="s">
        <v>334</v>
      </c>
      <c r="C38" s="26" t="s">
        <v>1248</v>
      </c>
      <c r="D38" s="26" t="s">
        <v>10</v>
      </c>
      <c r="E38" s="26" t="s">
        <v>1143</v>
      </c>
      <c r="F38" s="27">
        <v>114258.92</v>
      </c>
    </row>
    <row r="39" spans="1:6" s="16" customFormat="1" ht="13.8" x14ac:dyDescent="0.3">
      <c r="A39" s="26" t="s">
        <v>1249</v>
      </c>
      <c r="B39" s="26" t="s">
        <v>334</v>
      </c>
      <c r="C39" s="26" t="s">
        <v>1250</v>
      </c>
      <c r="D39" s="26" t="s">
        <v>9</v>
      </c>
      <c r="E39" s="26" t="s">
        <v>1251</v>
      </c>
      <c r="F39" s="27">
        <v>114258.92</v>
      </c>
    </row>
    <row r="40" spans="1:6" s="16" customFormat="1" ht="13.8" x14ac:dyDescent="0.3">
      <c r="A40" s="26" t="s">
        <v>1252</v>
      </c>
      <c r="B40" s="26" t="s">
        <v>334</v>
      </c>
      <c r="C40" s="26" t="s">
        <v>1253</v>
      </c>
      <c r="D40" s="26" t="s">
        <v>9</v>
      </c>
      <c r="E40" s="26" t="s">
        <v>1254</v>
      </c>
      <c r="F40" s="27">
        <v>228447.84</v>
      </c>
    </row>
    <row r="41" spans="1:6" s="16" customFormat="1" ht="13.8" x14ac:dyDescent="0.3">
      <c r="A41" s="26" t="s">
        <v>1255</v>
      </c>
      <c r="B41" s="26" t="s">
        <v>1256</v>
      </c>
      <c r="C41" s="26" t="s">
        <v>1257</v>
      </c>
      <c r="D41" s="26" t="s">
        <v>9</v>
      </c>
      <c r="E41" s="26" t="s">
        <v>1133</v>
      </c>
      <c r="F41" s="27">
        <v>214258.92</v>
      </c>
    </row>
    <row r="42" spans="1:6" s="16" customFormat="1" ht="13.8" x14ac:dyDescent="0.3">
      <c r="A42" s="26" t="s">
        <v>1266</v>
      </c>
      <c r="B42" s="26" t="s">
        <v>334</v>
      </c>
      <c r="C42" s="26" t="s">
        <v>1267</v>
      </c>
      <c r="D42" s="26" t="s">
        <v>10</v>
      </c>
      <c r="E42" s="26" t="s">
        <v>1268</v>
      </c>
      <c r="F42" s="27">
        <v>314258.92</v>
      </c>
    </row>
    <row r="43" spans="1:6" s="16" customFormat="1" ht="13.8" x14ac:dyDescent="0.3">
      <c r="A43" s="26" t="s">
        <v>1272</v>
      </c>
      <c r="B43" s="26" t="s">
        <v>334</v>
      </c>
      <c r="C43" s="26" t="s">
        <v>1273</v>
      </c>
      <c r="D43" s="26" t="s">
        <v>10</v>
      </c>
      <c r="E43" s="26" t="s">
        <v>1274</v>
      </c>
      <c r="F43" s="27">
        <v>114258.92</v>
      </c>
    </row>
    <row r="44" spans="1:6" s="16" customFormat="1" ht="13.8" x14ac:dyDescent="0.3">
      <c r="A44" s="26" t="s">
        <v>1278</v>
      </c>
      <c r="B44" s="26" t="s">
        <v>334</v>
      </c>
      <c r="C44" s="26" t="s">
        <v>1279</v>
      </c>
      <c r="D44" s="26" t="s">
        <v>12</v>
      </c>
      <c r="E44" s="26" t="s">
        <v>1280</v>
      </c>
      <c r="F44" s="27">
        <v>114258.92</v>
      </c>
    </row>
    <row r="45" spans="1:6" s="16" customFormat="1" ht="13.8" x14ac:dyDescent="0.3">
      <c r="A45" s="26" t="s">
        <v>1281</v>
      </c>
      <c r="B45" s="26" t="s">
        <v>334</v>
      </c>
      <c r="C45" s="26" t="s">
        <v>1282</v>
      </c>
      <c r="D45" s="26" t="s">
        <v>9</v>
      </c>
      <c r="E45" s="26" t="s">
        <v>1133</v>
      </c>
      <c r="F45" s="27">
        <v>114258.92</v>
      </c>
    </row>
    <row r="46" spans="1:6" s="16" customFormat="1" ht="13.8" x14ac:dyDescent="0.3">
      <c r="A46" s="26" t="s">
        <v>1283</v>
      </c>
      <c r="B46" s="26" t="s">
        <v>334</v>
      </c>
      <c r="C46" s="26" t="s">
        <v>1284</v>
      </c>
      <c r="D46" s="26" t="s">
        <v>14</v>
      </c>
      <c r="E46" s="26" t="s">
        <v>1285</v>
      </c>
      <c r="F46" s="27">
        <v>114258.92</v>
      </c>
    </row>
    <row r="47" spans="1:6" s="16" customFormat="1" ht="13.8" x14ac:dyDescent="0.3">
      <c r="A47" s="26" t="s">
        <v>1286</v>
      </c>
      <c r="B47" s="26" t="s">
        <v>334</v>
      </c>
      <c r="C47" s="26" t="s">
        <v>1287</v>
      </c>
      <c r="D47" s="26" t="s">
        <v>14</v>
      </c>
      <c r="E47" s="26" t="s">
        <v>1288</v>
      </c>
      <c r="F47" s="27">
        <v>114258.92</v>
      </c>
    </row>
    <row r="48" spans="1:6" s="16" customFormat="1" ht="13.8" x14ac:dyDescent="0.3">
      <c r="A48" s="26" t="s">
        <v>1289</v>
      </c>
      <c r="B48" s="26" t="s">
        <v>334</v>
      </c>
      <c r="C48" s="26" t="s">
        <v>1290</v>
      </c>
      <c r="D48" s="26" t="s">
        <v>14</v>
      </c>
      <c r="E48" s="26" t="s">
        <v>1291</v>
      </c>
      <c r="F48" s="27">
        <v>114258.92</v>
      </c>
    </row>
    <row r="49" spans="1:6" s="16" customFormat="1" ht="13.8" x14ac:dyDescent="0.3">
      <c r="A49" s="26" t="s">
        <v>1292</v>
      </c>
      <c r="B49" s="26" t="s">
        <v>334</v>
      </c>
      <c r="C49" s="26" t="s">
        <v>1293</v>
      </c>
      <c r="D49" s="26" t="s">
        <v>14</v>
      </c>
      <c r="E49" s="26" t="s">
        <v>1294</v>
      </c>
      <c r="F49" s="27">
        <v>114188.92</v>
      </c>
    </row>
    <row r="50" spans="1:6" s="16" customFormat="1" ht="13.8" x14ac:dyDescent="0.3">
      <c r="A50" s="26" t="s">
        <v>1295</v>
      </c>
      <c r="B50" s="26" t="s">
        <v>334</v>
      </c>
      <c r="C50" s="26" t="s">
        <v>1296</v>
      </c>
      <c r="D50" s="26" t="s">
        <v>14</v>
      </c>
      <c r="E50" s="26" t="s">
        <v>1178</v>
      </c>
      <c r="F50" s="27">
        <v>114258.92</v>
      </c>
    </row>
    <row r="51" spans="1:6" s="16" customFormat="1" ht="13.8" x14ac:dyDescent="0.3"/>
  </sheetData>
  <mergeCells count="2">
    <mergeCell ref="A1:I1"/>
    <mergeCell ref="A2: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170FB-484A-478B-89B4-2749CFD44921}">
  <sheetPr filterMode="1"/>
  <dimension ref="A1:M398"/>
  <sheetViews>
    <sheetView workbookViewId="0">
      <pane xSplit="1" ySplit="3" topLeftCell="C206" activePane="bottomRight" state="frozen"/>
      <selection pane="topRight" activeCell="B1" sqref="B1"/>
      <selection pane="bottomLeft" activeCell="A4" sqref="A4"/>
      <selection pane="bottomRight" activeCell="A3" sqref="A3:XFD3"/>
    </sheetView>
  </sheetViews>
  <sheetFormatPr defaultRowHeight="14.4" x14ac:dyDescent="0.3"/>
  <cols>
    <col min="1" max="1" width="15.33203125" bestFit="1" customWidth="1"/>
    <col min="2" max="2" width="45.109375" bestFit="1" customWidth="1"/>
    <col min="3" max="3" width="56.5546875" customWidth="1"/>
    <col min="4" max="4" width="40.5546875" customWidth="1"/>
    <col min="5" max="5" width="33" bestFit="1" customWidth="1"/>
    <col min="6" max="6" width="22" customWidth="1"/>
    <col min="7" max="7" width="26.33203125" style="103" bestFit="1" customWidth="1"/>
    <col min="8" max="8" width="45.109375" bestFit="1" customWidth="1"/>
    <col min="9" max="9" width="12.5546875" bestFit="1" customWidth="1"/>
    <col min="10" max="10" width="23.44140625" bestFit="1" customWidth="1"/>
    <col min="11" max="11" width="11.88671875" customWidth="1"/>
    <col min="12" max="12" width="25.6640625" bestFit="1" customWidth="1"/>
    <col min="13" max="13" width="12.5546875" bestFit="1" customWidth="1"/>
  </cols>
  <sheetData>
    <row r="1" spans="1:13" s="4" customFormat="1" ht="23.4" customHeight="1" x14ac:dyDescent="0.3">
      <c r="A1" s="248" t="s">
        <v>1121</v>
      </c>
      <c r="B1" s="249"/>
      <c r="C1" s="249"/>
      <c r="D1" s="249"/>
      <c r="E1" s="249"/>
      <c r="F1" s="249"/>
      <c r="G1" s="249"/>
      <c r="H1" s="249"/>
      <c r="I1" s="249"/>
      <c r="J1" s="249"/>
    </row>
    <row r="2" spans="1:13" s="4" customFormat="1" ht="45.6" customHeight="1" x14ac:dyDescent="0.3">
      <c r="A2" s="246" t="s">
        <v>1712</v>
      </c>
      <c r="B2" s="247"/>
      <c r="C2" s="247"/>
      <c r="D2" s="247"/>
      <c r="E2" s="247"/>
      <c r="F2" s="247"/>
      <c r="G2" s="247"/>
      <c r="H2" s="247"/>
      <c r="I2" s="247"/>
      <c r="J2" s="247"/>
    </row>
    <row r="3" spans="1:13" s="121" customFormat="1" ht="15.6" customHeight="1" x14ac:dyDescent="0.3">
      <c r="A3" s="132" t="s">
        <v>0</v>
      </c>
      <c r="B3" s="119" t="s">
        <v>509</v>
      </c>
      <c r="C3" s="119" t="s">
        <v>3</v>
      </c>
      <c r="D3" s="119" t="s">
        <v>506</v>
      </c>
      <c r="E3" s="119" t="s">
        <v>507</v>
      </c>
      <c r="F3" s="119" t="s">
        <v>1</v>
      </c>
      <c r="G3" s="120" t="s">
        <v>508</v>
      </c>
      <c r="H3" s="119" t="s">
        <v>509</v>
      </c>
      <c r="I3" s="119" t="s">
        <v>7</v>
      </c>
      <c r="J3" s="119" t="s">
        <v>1830</v>
      </c>
      <c r="K3" s="134"/>
      <c r="L3" s="119" t="s">
        <v>20</v>
      </c>
      <c r="M3" s="119"/>
    </row>
    <row r="4" spans="1:13" s="121" customFormat="1" hidden="1" x14ac:dyDescent="0.3">
      <c r="A4" s="123" t="s">
        <v>1714</v>
      </c>
      <c r="B4" s="122" t="s">
        <v>1718</v>
      </c>
      <c r="C4" s="126" t="s">
        <v>1715</v>
      </c>
      <c r="D4" s="123" t="s">
        <v>1716</v>
      </c>
      <c r="E4" s="123" t="s">
        <v>1717</v>
      </c>
      <c r="F4" s="123" t="s">
        <v>11</v>
      </c>
      <c r="G4" s="124">
        <v>1786.2800000000002</v>
      </c>
      <c r="H4" s="122" t="s">
        <v>1718</v>
      </c>
      <c r="I4" s="125">
        <v>44594</v>
      </c>
      <c r="J4" s="123" t="s">
        <v>1829</v>
      </c>
      <c r="L4" s="137" t="s">
        <v>10</v>
      </c>
      <c r="M4" s="135">
        <f>G63+G64+G65+G66+G67+G68+G69+G82+G83+G84+G85+G86+G87+G100+G101+G102+G103+G104+G105+G106+G107+G108+G109+G110+G111+G112+G113+G126+G127+G128+G175+G176+G180+G181+G186+G235+G248+G252+G254+G255+G256+G257+G258+G259+G260+G261+G262+G263+G264+G265+G266+G267+G268+G269+G270+G271+G313+G314+G315+G316+G317+G318+G319+G320+G321+G322+G323+G324+G325+G326+G327+G328+G329+G19+G23+G198+G199+G200+G201+G202+G203+G204+G205+G207+G208+G209+G213+G214+G395+G396+G397</f>
        <v>2087955.7831999999</v>
      </c>
    </row>
    <row r="5" spans="1:13" s="121" customFormat="1" hidden="1" x14ac:dyDescent="0.3">
      <c r="A5" s="123" t="s">
        <v>1719</v>
      </c>
      <c r="B5" s="122" t="s">
        <v>1721</v>
      </c>
      <c r="C5" s="126" t="s">
        <v>127</v>
      </c>
      <c r="D5" s="123" t="s">
        <v>1213</v>
      </c>
      <c r="E5" s="123" t="s">
        <v>1720</v>
      </c>
      <c r="F5" s="123" t="s">
        <v>11</v>
      </c>
      <c r="G5" s="124">
        <v>34080.639999999999</v>
      </c>
      <c r="H5" s="122" t="s">
        <v>1721</v>
      </c>
      <c r="I5" s="125">
        <v>44594</v>
      </c>
      <c r="J5" s="123" t="s">
        <v>1829</v>
      </c>
      <c r="L5" s="137" t="s">
        <v>14</v>
      </c>
      <c r="M5" s="135">
        <f>G24+G25+G26+G27+G28+G29+G30+G31+G32+G33+G34+G41+G45+G53+G98+G99+G165+G166+G167+G168+G169+G170+G173+G174+G178+G183+G225+G226+G227+G228+G229+G230+G231+G232+G238+G242+G243+G244+G245+G246+G247+G249+G273+G274+G371+G372+G373+G374+G375+G390+G391+G392+G393+G394</f>
        <v>1532845.1219999997</v>
      </c>
    </row>
    <row r="6" spans="1:13" s="121" customFormat="1" hidden="1" x14ac:dyDescent="0.3">
      <c r="A6" s="123" t="s">
        <v>1722</v>
      </c>
      <c r="B6" s="122" t="s">
        <v>550</v>
      </c>
      <c r="C6" s="126" t="s">
        <v>1723</v>
      </c>
      <c r="D6" s="123" t="s">
        <v>1724</v>
      </c>
      <c r="E6" s="123" t="s">
        <v>534</v>
      </c>
      <c r="F6" s="123" t="s">
        <v>11</v>
      </c>
      <c r="G6" s="124">
        <v>405.88000000000011</v>
      </c>
      <c r="H6" s="122" t="s">
        <v>550</v>
      </c>
      <c r="I6" s="125">
        <v>44594</v>
      </c>
      <c r="J6" s="123" t="s">
        <v>1829</v>
      </c>
      <c r="L6" s="137" t="s">
        <v>9</v>
      </c>
      <c r="M6" s="135">
        <f>G42+G43+G47+G50+G51+G52+G92+G97+G135+G136+G137+G156+G171+G172+G177+G185+G187+G188+G218+G219+G220+G221+G222+G223+G224+G339+G365+G366+G367+G368+G369+G7+G9+G10+G11+G12+G13+G14+G15+G190+G191+G192+G193+G194+G195+G196+G197+G206+G210+G388</f>
        <v>1457213.2</v>
      </c>
    </row>
    <row r="7" spans="1:13" s="121" customFormat="1" hidden="1" x14ac:dyDescent="0.3">
      <c r="A7" s="123" t="s">
        <v>1725</v>
      </c>
      <c r="B7" s="122" t="s">
        <v>1718</v>
      </c>
      <c r="C7" s="126" t="s">
        <v>229</v>
      </c>
      <c r="D7" s="123" t="s">
        <v>1726</v>
      </c>
      <c r="E7" s="123" t="s">
        <v>566</v>
      </c>
      <c r="F7" s="123" t="s">
        <v>9</v>
      </c>
      <c r="G7" s="124">
        <v>4192.9400000000005</v>
      </c>
      <c r="H7" s="122" t="s">
        <v>1718</v>
      </c>
      <c r="I7" s="125">
        <v>44594</v>
      </c>
      <c r="J7" s="123" t="s">
        <v>1829</v>
      </c>
      <c r="L7" s="137" t="s">
        <v>12</v>
      </c>
      <c r="M7" s="135">
        <f>G54+G55+G56+G88+G89+G90+G91+G94+G138+G155+G179+G182+G184+G236+G237+G250+G251+G272+G275+G312+G340+G341+G342+G343+G344+G345+G346+G347+G348+G349+G350+G351+G352+G353+G354+G355+G356+G357+G358+G359+G360+G361+G362+G376+G377+G378+G18+G20+G21+G189+G211+G212</f>
        <v>2664389.4500000007</v>
      </c>
    </row>
    <row r="8" spans="1:13" s="121" customFormat="1" hidden="1" x14ac:dyDescent="0.3">
      <c r="A8" s="123" t="s">
        <v>1727</v>
      </c>
      <c r="B8" s="122" t="s">
        <v>1718</v>
      </c>
      <c r="C8" s="126" t="s">
        <v>154</v>
      </c>
      <c r="D8" s="123" t="s">
        <v>883</v>
      </c>
      <c r="E8" s="123" t="s">
        <v>541</v>
      </c>
      <c r="F8" s="123" t="s">
        <v>11</v>
      </c>
      <c r="G8" s="124">
        <v>170801.48</v>
      </c>
      <c r="H8" s="122" t="s">
        <v>1718</v>
      </c>
      <c r="I8" s="125">
        <v>44594</v>
      </c>
      <c r="J8" s="123" t="s">
        <v>1829</v>
      </c>
      <c r="L8" s="137" t="s">
        <v>11</v>
      </c>
      <c r="M8" s="135">
        <f>G35+G36+G37+G38+G39+G40+G44+G46+G48+G49+G57+G58+G59+G60+G61+G62+G70+G71+G72+G73+G74+G75+G76+G77+G78+G79+G80+G81+G93+G95+G96+G129+G130+G131+G132+G133+G134+G139+G140+G141+G142+G143+G144+G145+G146+G147+G148+G149+G150+G151+G152+G153+G154+G217+G233+G234+G239+G240+G241+G253+G276+G277+G278+G279+G280+G281+G282+G283+G284+G285+G286+G287+G288+G289+G290+G291+G292+G293+G294+G295+G296+G297+G298+G299+G300+G301+G302+G303+G304+G305+G306+G307+G308+G309+G310+G311+G330+G331+G332+G333+G334+G335+G336+G338+G363+G364+G370+G4+G5+G6+G8+G16+G17+G22+G215+G216+G389</f>
        <v>4172612.9499999997</v>
      </c>
    </row>
    <row r="9" spans="1:13" s="121" customFormat="1" hidden="1" x14ac:dyDescent="0.3">
      <c r="A9" s="123" t="s">
        <v>1728</v>
      </c>
      <c r="B9" s="122" t="s">
        <v>564</v>
      </c>
      <c r="C9" s="126" t="s">
        <v>1729</v>
      </c>
      <c r="D9" s="123" t="s">
        <v>1730</v>
      </c>
      <c r="E9" s="123" t="s">
        <v>513</v>
      </c>
      <c r="F9" s="123" t="s">
        <v>9</v>
      </c>
      <c r="G9" s="124">
        <v>23043.940000000002</v>
      </c>
      <c r="H9" s="122" t="s">
        <v>564</v>
      </c>
      <c r="I9" s="125">
        <v>44594</v>
      </c>
      <c r="J9" s="123" t="s">
        <v>1829</v>
      </c>
      <c r="L9" s="138" t="s">
        <v>527</v>
      </c>
      <c r="M9" s="136">
        <f>SUM(M4:M8)</f>
        <v>11915016.5052</v>
      </c>
    </row>
    <row r="10" spans="1:13" s="121" customFormat="1" hidden="1" x14ac:dyDescent="0.3">
      <c r="A10" s="123" t="s">
        <v>1731</v>
      </c>
      <c r="B10" s="122" t="s">
        <v>664</v>
      </c>
      <c r="C10" s="126" t="s">
        <v>555</v>
      </c>
      <c r="D10" s="123" t="s">
        <v>1732</v>
      </c>
      <c r="E10" s="123" t="s">
        <v>547</v>
      </c>
      <c r="F10" s="123" t="s">
        <v>9</v>
      </c>
      <c r="G10" s="124">
        <v>354</v>
      </c>
      <c r="H10" s="122" t="s">
        <v>664</v>
      </c>
      <c r="I10" s="125">
        <v>44594</v>
      </c>
      <c r="J10" s="123" t="s">
        <v>1829</v>
      </c>
      <c r="L10" s="137"/>
    </row>
    <row r="11" spans="1:13" s="121" customFormat="1" hidden="1" x14ac:dyDescent="0.3">
      <c r="A11" s="123" t="s">
        <v>1733</v>
      </c>
      <c r="B11" s="122" t="s">
        <v>1718</v>
      </c>
      <c r="C11" s="126" t="s">
        <v>1734</v>
      </c>
      <c r="D11" s="123" t="s">
        <v>1735</v>
      </c>
      <c r="E11" s="123" t="s">
        <v>545</v>
      </c>
      <c r="F11" s="123" t="s">
        <v>9</v>
      </c>
      <c r="G11" s="124">
        <v>9138.69</v>
      </c>
      <c r="H11" s="122" t="s">
        <v>1718</v>
      </c>
      <c r="I11" s="125">
        <v>44594</v>
      </c>
      <c r="J11" s="123" t="s">
        <v>1829</v>
      </c>
      <c r="L11" s="137" t="s">
        <v>532</v>
      </c>
      <c r="M11" s="135">
        <f>G114+G115+G116+G117+G118+G119+G120+G121+G122+G123+G124+G125+G157+G158+G159+G160+G161+G162+G163+G164+G337+G379+G380+G381+G382+G383+G384+G385+G386+G387</f>
        <v>380837.8</v>
      </c>
    </row>
    <row r="12" spans="1:13" s="121" customFormat="1" hidden="1" x14ac:dyDescent="0.3">
      <c r="A12" s="123" t="s">
        <v>1736</v>
      </c>
      <c r="B12" s="122" t="s">
        <v>1718</v>
      </c>
      <c r="C12" s="126" t="s">
        <v>1734</v>
      </c>
      <c r="D12" s="123" t="s">
        <v>1737</v>
      </c>
      <c r="E12" s="123" t="s">
        <v>545</v>
      </c>
      <c r="F12" s="123" t="s">
        <v>9</v>
      </c>
      <c r="G12" s="124">
        <v>9138.69</v>
      </c>
      <c r="H12" s="122" t="s">
        <v>1718</v>
      </c>
      <c r="I12" s="125">
        <v>44594</v>
      </c>
      <c r="J12" s="123" t="s">
        <v>1829</v>
      </c>
      <c r="L12" s="138" t="s">
        <v>22</v>
      </c>
      <c r="M12" s="136">
        <f>M9+M11</f>
        <v>12295854.305200001</v>
      </c>
    </row>
    <row r="13" spans="1:13" s="121" customFormat="1" hidden="1" x14ac:dyDescent="0.3">
      <c r="A13" s="123" t="s">
        <v>1738</v>
      </c>
      <c r="B13" s="122" t="s">
        <v>1718</v>
      </c>
      <c r="C13" s="126" t="s">
        <v>1734</v>
      </c>
      <c r="D13" s="123" t="s">
        <v>1739</v>
      </c>
      <c r="E13" s="123" t="s">
        <v>545</v>
      </c>
      <c r="F13" s="123" t="s">
        <v>9</v>
      </c>
      <c r="G13" s="124">
        <v>9672.5499999999993</v>
      </c>
      <c r="H13" s="122" t="s">
        <v>1718</v>
      </c>
      <c r="I13" s="125">
        <v>44594</v>
      </c>
      <c r="J13" s="123" t="s">
        <v>1829</v>
      </c>
    </row>
    <row r="14" spans="1:13" s="121" customFormat="1" hidden="1" x14ac:dyDescent="0.3">
      <c r="A14" s="123" t="s">
        <v>1740</v>
      </c>
      <c r="B14" s="122" t="s">
        <v>1718</v>
      </c>
      <c r="C14" s="126" t="s">
        <v>1734</v>
      </c>
      <c r="D14" s="123" t="s">
        <v>1741</v>
      </c>
      <c r="E14" s="123" t="s">
        <v>545</v>
      </c>
      <c r="F14" s="123" t="s">
        <v>9</v>
      </c>
      <c r="G14" s="124">
        <v>9672.5499999999993</v>
      </c>
      <c r="H14" s="122" t="s">
        <v>1718</v>
      </c>
      <c r="I14" s="125">
        <v>44594</v>
      </c>
      <c r="J14" s="123" t="s">
        <v>1829</v>
      </c>
    </row>
    <row r="15" spans="1:13" s="121" customFormat="1" hidden="1" x14ac:dyDescent="0.3">
      <c r="A15" s="123" t="s">
        <v>1742</v>
      </c>
      <c r="B15" s="122" t="s">
        <v>1718</v>
      </c>
      <c r="C15" s="126" t="s">
        <v>1734</v>
      </c>
      <c r="D15" s="123" t="s">
        <v>1743</v>
      </c>
      <c r="E15" s="123" t="s">
        <v>541</v>
      </c>
      <c r="F15" s="123" t="s">
        <v>9</v>
      </c>
      <c r="G15" s="124">
        <v>10463.48</v>
      </c>
      <c r="H15" s="122" t="s">
        <v>1718</v>
      </c>
      <c r="I15" s="125">
        <v>44594</v>
      </c>
      <c r="J15" s="123" t="s">
        <v>1829</v>
      </c>
    </row>
    <row r="16" spans="1:13" s="121" customFormat="1" hidden="1" x14ac:dyDescent="0.3">
      <c r="A16" s="123" t="s">
        <v>1744</v>
      </c>
      <c r="B16" s="122" t="s">
        <v>1721</v>
      </c>
      <c r="C16" s="126" t="s">
        <v>1745</v>
      </c>
      <c r="D16" s="123" t="s">
        <v>1746</v>
      </c>
      <c r="E16" s="123" t="s">
        <v>541</v>
      </c>
      <c r="F16" s="123" t="s">
        <v>11</v>
      </c>
      <c r="G16" s="124">
        <v>22884.11</v>
      </c>
      <c r="H16" s="122" t="s">
        <v>1721</v>
      </c>
      <c r="I16" s="125">
        <v>44594</v>
      </c>
      <c r="J16" s="123" t="s">
        <v>1829</v>
      </c>
    </row>
    <row r="17" spans="1:10" s="121" customFormat="1" hidden="1" x14ac:dyDescent="0.3">
      <c r="A17" s="123" t="s">
        <v>1747</v>
      </c>
      <c r="B17" s="122" t="s">
        <v>1718</v>
      </c>
      <c r="C17" s="126" t="s">
        <v>1748</v>
      </c>
      <c r="D17" s="123" t="s">
        <v>1749</v>
      </c>
      <c r="E17" s="123" t="s">
        <v>1750</v>
      </c>
      <c r="F17" s="123" t="s">
        <v>11</v>
      </c>
      <c r="G17" s="124">
        <v>377.21000000000004</v>
      </c>
      <c r="H17" s="122" t="s">
        <v>1718</v>
      </c>
      <c r="I17" s="125">
        <v>44686</v>
      </c>
      <c r="J17" s="123" t="s">
        <v>1829</v>
      </c>
    </row>
    <row r="18" spans="1:10" s="121" customFormat="1" hidden="1" x14ac:dyDescent="0.3">
      <c r="A18" s="123" t="s">
        <v>1751</v>
      </c>
      <c r="B18" s="122" t="s">
        <v>1754</v>
      </c>
      <c r="C18" s="126" t="s">
        <v>1752</v>
      </c>
      <c r="D18" s="123" t="s">
        <v>1753</v>
      </c>
      <c r="E18" s="123" t="s">
        <v>541</v>
      </c>
      <c r="F18" s="123" t="s">
        <v>12</v>
      </c>
      <c r="G18" s="124">
        <v>63548.97</v>
      </c>
      <c r="H18" s="122" t="s">
        <v>1754</v>
      </c>
      <c r="I18" s="125">
        <v>44686</v>
      </c>
      <c r="J18" s="123" t="s">
        <v>1829</v>
      </c>
    </row>
    <row r="19" spans="1:10" s="121" customFormat="1" hidden="1" x14ac:dyDescent="0.3">
      <c r="A19" s="123" t="s">
        <v>1755</v>
      </c>
      <c r="B19" s="122" t="s">
        <v>550</v>
      </c>
      <c r="C19" s="126" t="s">
        <v>1756</v>
      </c>
      <c r="D19" s="123" t="s">
        <v>1757</v>
      </c>
      <c r="E19" s="123" t="s">
        <v>1750</v>
      </c>
      <c r="F19" s="123" t="s">
        <v>10</v>
      </c>
      <c r="G19" s="124">
        <v>2692.7700000000004</v>
      </c>
      <c r="H19" s="122" t="s">
        <v>550</v>
      </c>
      <c r="I19" s="125">
        <v>44686</v>
      </c>
      <c r="J19" s="123" t="s">
        <v>1829</v>
      </c>
    </row>
    <row r="20" spans="1:10" s="121" customFormat="1" hidden="1" x14ac:dyDescent="0.3">
      <c r="A20" s="123" t="s">
        <v>1758</v>
      </c>
      <c r="B20" s="122" t="s">
        <v>1718</v>
      </c>
      <c r="C20" s="126" t="s">
        <v>1759</v>
      </c>
      <c r="D20" s="123" t="s">
        <v>1760</v>
      </c>
      <c r="E20" s="123" t="s">
        <v>1750</v>
      </c>
      <c r="F20" s="123" t="s">
        <v>12</v>
      </c>
      <c r="G20" s="124">
        <v>1635.79</v>
      </c>
      <c r="H20" s="122" t="s">
        <v>1718</v>
      </c>
      <c r="I20" s="125">
        <v>44686</v>
      </c>
      <c r="J20" s="123" t="s">
        <v>1829</v>
      </c>
    </row>
    <row r="21" spans="1:10" s="121" customFormat="1" hidden="1" x14ac:dyDescent="0.3">
      <c r="A21" s="123" t="s">
        <v>1761</v>
      </c>
      <c r="B21" s="122" t="s">
        <v>1718</v>
      </c>
      <c r="C21" s="126" t="s">
        <v>1759</v>
      </c>
      <c r="D21" s="123" t="s">
        <v>1762</v>
      </c>
      <c r="E21" s="123" t="s">
        <v>1750</v>
      </c>
      <c r="F21" s="123" t="s">
        <v>12</v>
      </c>
      <c r="G21" s="124">
        <v>1867.85</v>
      </c>
      <c r="H21" s="122" t="s">
        <v>1718</v>
      </c>
      <c r="I21" s="125">
        <v>44686</v>
      </c>
      <c r="J21" s="123" t="s">
        <v>1829</v>
      </c>
    </row>
    <row r="22" spans="1:10" s="121" customFormat="1" hidden="1" x14ac:dyDescent="0.3">
      <c r="A22" s="123" t="s">
        <v>1763</v>
      </c>
      <c r="B22" s="122" t="s">
        <v>826</v>
      </c>
      <c r="C22" s="126" t="s">
        <v>824</v>
      </c>
      <c r="D22" s="123" t="s">
        <v>172</v>
      </c>
      <c r="E22" s="123" t="s">
        <v>513</v>
      </c>
      <c r="F22" s="123" t="s">
        <v>11</v>
      </c>
      <c r="G22" s="124">
        <v>5592.35</v>
      </c>
      <c r="H22" s="122" t="s">
        <v>826</v>
      </c>
      <c r="I22" s="125">
        <v>44686</v>
      </c>
      <c r="J22" s="123" t="s">
        <v>1829</v>
      </c>
    </row>
    <row r="23" spans="1:10" s="121" customFormat="1" hidden="1" x14ac:dyDescent="0.3">
      <c r="A23" s="123" t="s">
        <v>1764</v>
      </c>
      <c r="B23" s="122" t="s">
        <v>1767</v>
      </c>
      <c r="C23" s="126" t="s">
        <v>1765</v>
      </c>
      <c r="D23" s="123" t="s">
        <v>1766</v>
      </c>
      <c r="E23" s="123" t="s">
        <v>531</v>
      </c>
      <c r="F23" s="123" t="s">
        <v>10</v>
      </c>
      <c r="G23" s="124">
        <v>65596.44</v>
      </c>
      <c r="H23" s="122" t="s">
        <v>1767</v>
      </c>
      <c r="I23" s="125">
        <v>44686</v>
      </c>
      <c r="J23" s="123" t="s">
        <v>1829</v>
      </c>
    </row>
    <row r="24" spans="1:10" s="121" customFormat="1" hidden="1" x14ac:dyDescent="0.3">
      <c r="A24" s="123" t="s">
        <v>510</v>
      </c>
      <c r="B24" s="128" t="s">
        <v>514</v>
      </c>
      <c r="C24" s="126" t="s">
        <v>511</v>
      </c>
      <c r="D24" s="126" t="s">
        <v>512</v>
      </c>
      <c r="E24" s="126" t="s">
        <v>513</v>
      </c>
      <c r="F24" s="123" t="s">
        <v>14</v>
      </c>
      <c r="G24" s="127">
        <v>12000</v>
      </c>
      <c r="H24" s="128" t="s">
        <v>514</v>
      </c>
      <c r="I24" s="129">
        <v>44693</v>
      </c>
      <c r="J24" s="123"/>
    </row>
    <row r="25" spans="1:10" s="121" customFormat="1" hidden="1" x14ac:dyDescent="0.3">
      <c r="A25" s="123" t="s">
        <v>515</v>
      </c>
      <c r="B25" s="128" t="s">
        <v>518</v>
      </c>
      <c r="C25" s="126" t="s">
        <v>208</v>
      </c>
      <c r="D25" s="126" t="s">
        <v>516</v>
      </c>
      <c r="E25" s="126" t="s">
        <v>517</v>
      </c>
      <c r="F25" s="123" t="s">
        <v>14</v>
      </c>
      <c r="G25" s="127">
        <v>39000</v>
      </c>
      <c r="H25" s="128" t="s">
        <v>518</v>
      </c>
      <c r="I25" s="129">
        <v>44693</v>
      </c>
      <c r="J25" s="123"/>
    </row>
    <row r="26" spans="1:10" s="121" customFormat="1" hidden="1" x14ac:dyDescent="0.3">
      <c r="A26" s="123" t="s">
        <v>519</v>
      </c>
      <c r="B26" s="128" t="s">
        <v>518</v>
      </c>
      <c r="C26" s="126" t="s">
        <v>208</v>
      </c>
      <c r="D26" s="126" t="s">
        <v>516</v>
      </c>
      <c r="E26" s="126" t="s">
        <v>520</v>
      </c>
      <c r="F26" s="123" t="s">
        <v>14</v>
      </c>
      <c r="G26" s="127">
        <v>2100</v>
      </c>
      <c r="H26" s="128" t="s">
        <v>518</v>
      </c>
      <c r="I26" s="129">
        <v>44693</v>
      </c>
      <c r="J26" s="123"/>
    </row>
    <row r="27" spans="1:10" s="121" customFormat="1" hidden="1" x14ac:dyDescent="0.3">
      <c r="A27" s="123" t="s">
        <v>521</v>
      </c>
      <c r="B27" s="128" t="s">
        <v>518</v>
      </c>
      <c r="C27" s="126" t="s">
        <v>208</v>
      </c>
      <c r="D27" s="126" t="s">
        <v>516</v>
      </c>
      <c r="E27" s="126" t="s">
        <v>522</v>
      </c>
      <c r="F27" s="123" t="s">
        <v>14</v>
      </c>
      <c r="G27" s="127">
        <v>34500</v>
      </c>
      <c r="H27" s="128" t="s">
        <v>518</v>
      </c>
      <c r="I27" s="129">
        <v>44693</v>
      </c>
      <c r="J27" s="123"/>
    </row>
    <row r="28" spans="1:10" s="121" customFormat="1" hidden="1" x14ac:dyDescent="0.3">
      <c r="A28" s="123" t="s">
        <v>523</v>
      </c>
      <c r="B28" s="128" t="s">
        <v>518</v>
      </c>
      <c r="C28" s="126" t="s">
        <v>208</v>
      </c>
      <c r="D28" s="126" t="s">
        <v>516</v>
      </c>
      <c r="E28" s="126" t="s">
        <v>524</v>
      </c>
      <c r="F28" s="123" t="s">
        <v>14</v>
      </c>
      <c r="G28" s="127">
        <v>5100</v>
      </c>
      <c r="H28" s="128" t="s">
        <v>518</v>
      </c>
      <c r="I28" s="129">
        <v>44693</v>
      </c>
      <c r="J28" s="123"/>
    </row>
    <row r="29" spans="1:10" s="121" customFormat="1" hidden="1" x14ac:dyDescent="0.3">
      <c r="A29" s="123" t="s">
        <v>525</v>
      </c>
      <c r="B29" s="128" t="s">
        <v>518</v>
      </c>
      <c r="C29" s="126" t="s">
        <v>208</v>
      </c>
      <c r="D29" s="126" t="s">
        <v>516</v>
      </c>
      <c r="E29" s="126" t="s">
        <v>526</v>
      </c>
      <c r="F29" s="123" t="s">
        <v>14</v>
      </c>
      <c r="G29" s="127">
        <v>32400</v>
      </c>
      <c r="H29" s="128" t="s">
        <v>518</v>
      </c>
      <c r="I29" s="129">
        <v>44693</v>
      </c>
      <c r="J29" s="123"/>
    </row>
    <row r="30" spans="1:10" s="121" customFormat="1" hidden="1" x14ac:dyDescent="0.3">
      <c r="A30" s="123" t="s">
        <v>528</v>
      </c>
      <c r="B30" s="128" t="s">
        <v>518</v>
      </c>
      <c r="C30" s="126" t="s">
        <v>208</v>
      </c>
      <c r="D30" s="126" t="s">
        <v>516</v>
      </c>
      <c r="E30" s="126" t="s">
        <v>529</v>
      </c>
      <c r="F30" s="123" t="s">
        <v>14</v>
      </c>
      <c r="G30" s="127">
        <v>34200</v>
      </c>
      <c r="H30" s="128" t="s">
        <v>518</v>
      </c>
      <c r="I30" s="129">
        <v>44693</v>
      </c>
      <c r="J30" s="123"/>
    </row>
    <row r="31" spans="1:10" s="121" customFormat="1" hidden="1" x14ac:dyDescent="0.3">
      <c r="A31" s="123" t="s">
        <v>530</v>
      </c>
      <c r="B31" s="128" t="s">
        <v>518</v>
      </c>
      <c r="C31" s="126" t="s">
        <v>208</v>
      </c>
      <c r="D31" s="126" t="s">
        <v>516</v>
      </c>
      <c r="E31" s="126" t="s">
        <v>531</v>
      </c>
      <c r="F31" s="123" t="s">
        <v>14</v>
      </c>
      <c r="G31" s="127">
        <v>4500</v>
      </c>
      <c r="H31" s="128" t="s">
        <v>518</v>
      </c>
      <c r="I31" s="129">
        <v>44693</v>
      </c>
      <c r="J31" s="123"/>
    </row>
    <row r="32" spans="1:10" s="121" customFormat="1" hidden="1" x14ac:dyDescent="0.3">
      <c r="A32" s="123" t="s">
        <v>533</v>
      </c>
      <c r="B32" s="128" t="s">
        <v>518</v>
      </c>
      <c r="C32" s="126" t="s">
        <v>208</v>
      </c>
      <c r="D32" s="126" t="s">
        <v>516</v>
      </c>
      <c r="E32" s="126" t="s">
        <v>534</v>
      </c>
      <c r="F32" s="123" t="s">
        <v>14</v>
      </c>
      <c r="G32" s="127">
        <v>12000</v>
      </c>
      <c r="H32" s="128" t="s">
        <v>518</v>
      </c>
      <c r="I32" s="129">
        <v>44693</v>
      </c>
      <c r="J32" s="123"/>
    </row>
    <row r="33" spans="1:13" s="121" customFormat="1" hidden="1" x14ac:dyDescent="0.3">
      <c r="A33" s="123" t="s">
        <v>535</v>
      </c>
      <c r="B33" s="128" t="s">
        <v>518</v>
      </c>
      <c r="C33" s="126" t="s">
        <v>208</v>
      </c>
      <c r="D33" s="126" t="s">
        <v>516</v>
      </c>
      <c r="E33" s="126" t="s">
        <v>536</v>
      </c>
      <c r="F33" s="123" t="s">
        <v>14</v>
      </c>
      <c r="G33" s="127">
        <v>43830</v>
      </c>
      <c r="H33" s="128" t="s">
        <v>518</v>
      </c>
      <c r="I33" s="129">
        <v>44693</v>
      </c>
      <c r="J33" s="123"/>
      <c r="M33" s="130"/>
    </row>
    <row r="34" spans="1:13" s="121" customFormat="1" hidden="1" x14ac:dyDescent="0.3">
      <c r="A34" s="123" t="s">
        <v>537</v>
      </c>
      <c r="B34" s="128" t="s">
        <v>518</v>
      </c>
      <c r="C34" s="126" t="s">
        <v>208</v>
      </c>
      <c r="D34" s="126" t="s">
        <v>516</v>
      </c>
      <c r="E34" s="126" t="s">
        <v>520</v>
      </c>
      <c r="F34" s="123" t="s">
        <v>14</v>
      </c>
      <c r="G34" s="127">
        <v>15000</v>
      </c>
      <c r="H34" s="128" t="s">
        <v>518</v>
      </c>
      <c r="I34" s="129">
        <v>44693</v>
      </c>
      <c r="J34" s="123"/>
    </row>
    <row r="35" spans="1:13" s="121" customFormat="1" hidden="1" x14ac:dyDescent="0.3">
      <c r="A35" s="123" t="s">
        <v>538</v>
      </c>
      <c r="B35" s="128" t="s">
        <v>542</v>
      </c>
      <c r="C35" s="126" t="s">
        <v>539</v>
      </c>
      <c r="D35" s="126" t="s">
        <v>540</v>
      </c>
      <c r="E35" s="126" t="s">
        <v>541</v>
      </c>
      <c r="F35" s="123" t="s">
        <v>11</v>
      </c>
      <c r="G35" s="127">
        <v>81000</v>
      </c>
      <c r="H35" s="128" t="s">
        <v>542</v>
      </c>
      <c r="I35" s="129">
        <v>44693</v>
      </c>
      <c r="J35" s="123"/>
    </row>
    <row r="36" spans="1:13" s="121" customFormat="1" hidden="1" x14ac:dyDescent="0.3">
      <c r="A36" s="123" t="s">
        <v>543</v>
      </c>
      <c r="B36" s="128" t="s">
        <v>518</v>
      </c>
      <c r="C36" s="126" t="s">
        <v>539</v>
      </c>
      <c r="D36" s="126" t="s">
        <v>544</v>
      </c>
      <c r="E36" s="126" t="s">
        <v>545</v>
      </c>
      <c r="F36" s="123" t="s">
        <v>11</v>
      </c>
      <c r="G36" s="127">
        <v>2760</v>
      </c>
      <c r="H36" s="128" t="s">
        <v>518</v>
      </c>
      <c r="I36" s="129">
        <v>44693</v>
      </c>
      <c r="J36" s="123"/>
    </row>
    <row r="37" spans="1:13" s="121" customFormat="1" hidden="1" x14ac:dyDescent="0.3">
      <c r="A37" s="123" t="s">
        <v>546</v>
      </c>
      <c r="B37" s="128" t="s">
        <v>542</v>
      </c>
      <c r="C37" s="126" t="s">
        <v>539</v>
      </c>
      <c r="D37" s="126" t="s">
        <v>540</v>
      </c>
      <c r="E37" s="126" t="s">
        <v>547</v>
      </c>
      <c r="F37" s="123" t="s">
        <v>11</v>
      </c>
      <c r="G37" s="127">
        <v>1796</v>
      </c>
      <c r="H37" s="128" t="s">
        <v>542</v>
      </c>
      <c r="I37" s="129">
        <v>44693</v>
      </c>
      <c r="J37" s="123"/>
    </row>
    <row r="38" spans="1:13" s="121" customFormat="1" hidden="1" x14ac:dyDescent="0.3">
      <c r="A38" s="123" t="s">
        <v>548</v>
      </c>
      <c r="B38" s="128" t="s">
        <v>550</v>
      </c>
      <c r="C38" s="126" t="s">
        <v>539</v>
      </c>
      <c r="D38" s="126" t="s">
        <v>549</v>
      </c>
      <c r="E38" s="126" t="s">
        <v>545</v>
      </c>
      <c r="F38" s="123" t="s">
        <v>11</v>
      </c>
      <c r="G38" s="127">
        <v>3542</v>
      </c>
      <c r="H38" s="128" t="s">
        <v>550</v>
      </c>
      <c r="I38" s="129">
        <v>44693</v>
      </c>
      <c r="J38" s="123"/>
    </row>
    <row r="39" spans="1:13" s="121" customFormat="1" hidden="1" x14ac:dyDescent="0.3">
      <c r="A39" s="123" t="s">
        <v>551</v>
      </c>
      <c r="B39" s="128" t="s">
        <v>550</v>
      </c>
      <c r="C39" s="126" t="s">
        <v>539</v>
      </c>
      <c r="D39" s="126" t="s">
        <v>549</v>
      </c>
      <c r="E39" s="126" t="s">
        <v>547</v>
      </c>
      <c r="F39" s="123" t="s">
        <v>11</v>
      </c>
      <c r="G39" s="127">
        <v>1382</v>
      </c>
      <c r="H39" s="128" t="s">
        <v>550</v>
      </c>
      <c r="I39" s="129">
        <v>44693</v>
      </c>
      <c r="J39" s="123"/>
    </row>
    <row r="40" spans="1:13" s="121" customFormat="1" hidden="1" x14ac:dyDescent="0.3">
      <c r="A40" s="123" t="s">
        <v>552</v>
      </c>
      <c r="B40" s="128" t="s">
        <v>542</v>
      </c>
      <c r="C40" s="126" t="s">
        <v>539</v>
      </c>
      <c r="D40" s="126" t="s">
        <v>540</v>
      </c>
      <c r="E40" s="126" t="s">
        <v>553</v>
      </c>
      <c r="F40" s="123" t="s">
        <v>11</v>
      </c>
      <c r="G40" s="127">
        <v>120000</v>
      </c>
      <c r="H40" s="128" t="s">
        <v>542</v>
      </c>
      <c r="I40" s="129">
        <v>44693</v>
      </c>
      <c r="J40" s="123"/>
    </row>
    <row r="41" spans="1:13" s="121" customFormat="1" hidden="1" x14ac:dyDescent="0.3">
      <c r="A41" s="123" t="s">
        <v>554</v>
      </c>
      <c r="B41" s="128" t="s">
        <v>514</v>
      </c>
      <c r="C41" s="126" t="s">
        <v>555</v>
      </c>
      <c r="D41" s="126" t="s">
        <v>556</v>
      </c>
      <c r="E41" s="126" t="s">
        <v>553</v>
      </c>
      <c r="F41" s="123" t="s">
        <v>14</v>
      </c>
      <c r="G41" s="127">
        <v>1929</v>
      </c>
      <c r="H41" s="128" t="s">
        <v>514</v>
      </c>
      <c r="I41" s="129">
        <v>44693</v>
      </c>
      <c r="J41" s="123"/>
    </row>
    <row r="42" spans="1:13" s="121" customFormat="1" hidden="1" x14ac:dyDescent="0.3">
      <c r="A42" s="123" t="s">
        <v>557</v>
      </c>
      <c r="B42" s="128" t="s">
        <v>559</v>
      </c>
      <c r="C42" s="126" t="s">
        <v>555</v>
      </c>
      <c r="D42" s="126" t="s">
        <v>558</v>
      </c>
      <c r="E42" s="126" t="s">
        <v>531</v>
      </c>
      <c r="F42" s="123" t="s">
        <v>9</v>
      </c>
      <c r="G42" s="127">
        <v>43500</v>
      </c>
      <c r="H42" s="128" t="s">
        <v>559</v>
      </c>
      <c r="I42" s="129">
        <v>44693</v>
      </c>
      <c r="J42" s="123"/>
    </row>
    <row r="43" spans="1:13" s="121" customFormat="1" hidden="1" x14ac:dyDescent="0.3">
      <c r="A43" s="123" t="s">
        <v>560</v>
      </c>
      <c r="B43" s="128" t="s">
        <v>559</v>
      </c>
      <c r="C43" s="126" t="s">
        <v>555</v>
      </c>
      <c r="D43" s="126" t="s">
        <v>558</v>
      </c>
      <c r="E43" s="126" t="s">
        <v>561</v>
      </c>
      <c r="F43" s="123" t="s">
        <v>9</v>
      </c>
      <c r="G43" s="127">
        <v>3300</v>
      </c>
      <c r="H43" s="128" t="s">
        <v>559</v>
      </c>
      <c r="I43" s="129">
        <v>44693</v>
      </c>
      <c r="J43" s="123"/>
    </row>
    <row r="44" spans="1:13" s="121" customFormat="1" hidden="1" x14ac:dyDescent="0.3">
      <c r="A44" s="123" t="s">
        <v>562</v>
      </c>
      <c r="B44" s="128" t="s">
        <v>564</v>
      </c>
      <c r="C44" s="126" t="s">
        <v>555</v>
      </c>
      <c r="D44" s="126" t="s">
        <v>563</v>
      </c>
      <c r="E44" s="126" t="s">
        <v>531</v>
      </c>
      <c r="F44" s="123" t="s">
        <v>11</v>
      </c>
      <c r="G44" s="127">
        <v>4275</v>
      </c>
      <c r="H44" s="128" t="s">
        <v>564</v>
      </c>
      <c r="I44" s="129">
        <v>44693</v>
      </c>
      <c r="J44" s="123"/>
    </row>
    <row r="45" spans="1:13" s="121" customFormat="1" hidden="1" x14ac:dyDescent="0.3">
      <c r="A45" s="123" t="s">
        <v>565</v>
      </c>
      <c r="B45" s="128" t="s">
        <v>514</v>
      </c>
      <c r="C45" s="126" t="s">
        <v>555</v>
      </c>
      <c r="D45" s="126" t="s">
        <v>556</v>
      </c>
      <c r="E45" s="126" t="s">
        <v>566</v>
      </c>
      <c r="F45" s="123" t="s">
        <v>14</v>
      </c>
      <c r="G45" s="127">
        <v>18124.5</v>
      </c>
      <c r="H45" s="128" t="s">
        <v>514</v>
      </c>
      <c r="I45" s="129">
        <v>44693</v>
      </c>
      <c r="J45" s="123"/>
    </row>
    <row r="46" spans="1:13" s="121" customFormat="1" hidden="1" x14ac:dyDescent="0.3">
      <c r="A46" s="123" t="s">
        <v>567</v>
      </c>
      <c r="B46" s="128" t="s">
        <v>569</v>
      </c>
      <c r="C46" s="126" t="s">
        <v>555</v>
      </c>
      <c r="D46" s="126" t="s">
        <v>568</v>
      </c>
      <c r="E46" s="126" t="s">
        <v>541</v>
      </c>
      <c r="F46" s="123" t="s">
        <v>11</v>
      </c>
      <c r="G46" s="127">
        <v>124380</v>
      </c>
      <c r="H46" s="128" t="s">
        <v>569</v>
      </c>
      <c r="I46" s="129">
        <v>44693</v>
      </c>
      <c r="J46" s="123"/>
    </row>
    <row r="47" spans="1:13" s="121" customFormat="1" hidden="1" x14ac:dyDescent="0.3">
      <c r="A47" s="123" t="s">
        <v>570</v>
      </c>
      <c r="B47" s="128" t="s">
        <v>559</v>
      </c>
      <c r="C47" s="126" t="s">
        <v>555</v>
      </c>
      <c r="D47" s="126" t="s">
        <v>571</v>
      </c>
      <c r="E47" s="126" t="s">
        <v>541</v>
      </c>
      <c r="F47" s="123" t="s">
        <v>9</v>
      </c>
      <c r="G47" s="127">
        <v>15000</v>
      </c>
      <c r="H47" s="128" t="s">
        <v>559</v>
      </c>
      <c r="I47" s="129">
        <v>44693</v>
      </c>
      <c r="J47" s="123"/>
    </row>
    <row r="48" spans="1:13" s="121" customFormat="1" hidden="1" x14ac:dyDescent="0.3">
      <c r="A48" s="123" t="s">
        <v>572</v>
      </c>
      <c r="B48" s="128" t="s">
        <v>514</v>
      </c>
      <c r="C48" s="126" t="s">
        <v>555</v>
      </c>
      <c r="D48" s="126" t="s">
        <v>573</v>
      </c>
      <c r="E48" s="126" t="s">
        <v>574</v>
      </c>
      <c r="F48" s="123" t="s">
        <v>11</v>
      </c>
      <c r="G48" s="127">
        <v>2673.3</v>
      </c>
      <c r="H48" s="128" t="s">
        <v>514</v>
      </c>
      <c r="I48" s="129">
        <v>44693</v>
      </c>
      <c r="J48" s="123"/>
    </row>
    <row r="49" spans="1:10" s="121" customFormat="1" hidden="1" x14ac:dyDescent="0.3">
      <c r="A49" s="123" t="s">
        <v>575</v>
      </c>
      <c r="B49" s="128" t="s">
        <v>514</v>
      </c>
      <c r="C49" s="126" t="s">
        <v>555</v>
      </c>
      <c r="D49" s="126" t="s">
        <v>573</v>
      </c>
      <c r="E49" s="126" t="s">
        <v>576</v>
      </c>
      <c r="F49" s="123" t="s">
        <v>11</v>
      </c>
      <c r="G49" s="127">
        <v>1200</v>
      </c>
      <c r="H49" s="128" t="s">
        <v>514</v>
      </c>
      <c r="I49" s="129">
        <v>44693</v>
      </c>
      <c r="J49" s="123"/>
    </row>
    <row r="50" spans="1:10" s="121" customFormat="1" hidden="1" x14ac:dyDescent="0.3">
      <c r="A50" s="123" t="s">
        <v>577</v>
      </c>
      <c r="B50" s="128" t="s">
        <v>559</v>
      </c>
      <c r="C50" s="126" t="s">
        <v>555</v>
      </c>
      <c r="D50" s="126" t="s">
        <v>571</v>
      </c>
      <c r="E50" s="126" t="s">
        <v>513</v>
      </c>
      <c r="F50" s="123" t="s">
        <v>9</v>
      </c>
      <c r="G50" s="127">
        <v>13500</v>
      </c>
      <c r="H50" s="128" t="s">
        <v>559</v>
      </c>
      <c r="I50" s="129">
        <v>44693</v>
      </c>
      <c r="J50" s="123"/>
    </row>
    <row r="51" spans="1:10" s="121" customFormat="1" hidden="1" x14ac:dyDescent="0.3">
      <c r="A51" s="123" t="s">
        <v>578</v>
      </c>
      <c r="B51" s="128" t="s">
        <v>559</v>
      </c>
      <c r="C51" s="126" t="s">
        <v>555</v>
      </c>
      <c r="D51" s="126" t="s">
        <v>558</v>
      </c>
      <c r="E51" s="126" t="s">
        <v>561</v>
      </c>
      <c r="F51" s="123" t="s">
        <v>9</v>
      </c>
      <c r="G51" s="127">
        <v>13024</v>
      </c>
      <c r="H51" s="128" t="s">
        <v>559</v>
      </c>
      <c r="I51" s="129">
        <v>44693</v>
      </c>
      <c r="J51" s="123"/>
    </row>
    <row r="52" spans="1:10" s="121" customFormat="1" hidden="1" x14ac:dyDescent="0.3">
      <c r="A52" s="123" t="s">
        <v>579</v>
      </c>
      <c r="B52" s="128" t="s">
        <v>559</v>
      </c>
      <c r="C52" s="126" t="s">
        <v>555</v>
      </c>
      <c r="D52" s="126" t="s">
        <v>558</v>
      </c>
      <c r="E52" s="126" t="s">
        <v>531</v>
      </c>
      <c r="F52" s="123" t="s">
        <v>9</v>
      </c>
      <c r="G52" s="127">
        <v>75000</v>
      </c>
      <c r="H52" s="128" t="s">
        <v>559</v>
      </c>
      <c r="I52" s="129">
        <v>44693</v>
      </c>
      <c r="J52" s="123"/>
    </row>
    <row r="53" spans="1:10" s="121" customFormat="1" hidden="1" x14ac:dyDescent="0.3">
      <c r="A53" s="123" t="s">
        <v>580</v>
      </c>
      <c r="B53" s="128" t="s">
        <v>514</v>
      </c>
      <c r="C53" s="126" t="s">
        <v>555</v>
      </c>
      <c r="D53" s="126" t="s">
        <v>556</v>
      </c>
      <c r="E53" s="126" t="s">
        <v>566</v>
      </c>
      <c r="F53" s="123" t="s">
        <v>14</v>
      </c>
      <c r="G53" s="127">
        <v>1950</v>
      </c>
      <c r="H53" s="128" t="s">
        <v>514</v>
      </c>
      <c r="I53" s="129">
        <v>44693</v>
      </c>
      <c r="J53" s="123"/>
    </row>
    <row r="54" spans="1:10" s="121" customFormat="1" hidden="1" x14ac:dyDescent="0.3">
      <c r="A54" s="123" t="s">
        <v>581</v>
      </c>
      <c r="B54" s="128" t="s">
        <v>584</v>
      </c>
      <c r="C54" s="126" t="s">
        <v>582</v>
      </c>
      <c r="D54" s="126" t="s">
        <v>583</v>
      </c>
      <c r="E54" s="126" t="s">
        <v>531</v>
      </c>
      <c r="F54" s="123" t="s">
        <v>12</v>
      </c>
      <c r="G54" s="127">
        <v>81000</v>
      </c>
      <c r="H54" s="128" t="s">
        <v>584</v>
      </c>
      <c r="I54" s="129">
        <v>44693</v>
      </c>
      <c r="J54" s="123"/>
    </row>
    <row r="55" spans="1:10" s="121" customFormat="1" hidden="1" x14ac:dyDescent="0.3">
      <c r="A55" s="123" t="s">
        <v>585</v>
      </c>
      <c r="B55" s="128" t="s">
        <v>584</v>
      </c>
      <c r="C55" s="126" t="s">
        <v>582</v>
      </c>
      <c r="D55" s="126" t="s">
        <v>583</v>
      </c>
      <c r="E55" s="126" t="s">
        <v>586</v>
      </c>
      <c r="F55" s="123" t="s">
        <v>12</v>
      </c>
      <c r="G55" s="127">
        <v>20040</v>
      </c>
      <c r="H55" s="128" t="s">
        <v>584</v>
      </c>
      <c r="I55" s="129">
        <v>44693</v>
      </c>
      <c r="J55" s="123"/>
    </row>
    <row r="56" spans="1:10" s="121" customFormat="1" hidden="1" x14ac:dyDescent="0.3">
      <c r="A56" s="123" t="s">
        <v>587</v>
      </c>
      <c r="B56" s="128" t="s">
        <v>584</v>
      </c>
      <c r="C56" s="126" t="s">
        <v>582</v>
      </c>
      <c r="D56" s="126" t="s">
        <v>583</v>
      </c>
      <c r="E56" s="126" t="s">
        <v>545</v>
      </c>
      <c r="F56" s="123" t="s">
        <v>12</v>
      </c>
      <c r="G56" s="127">
        <v>2086</v>
      </c>
      <c r="H56" s="128" t="s">
        <v>584</v>
      </c>
      <c r="I56" s="129">
        <v>44693</v>
      </c>
      <c r="J56" s="123"/>
    </row>
    <row r="57" spans="1:10" s="121" customFormat="1" hidden="1" x14ac:dyDescent="0.3">
      <c r="A57" s="123" t="s">
        <v>588</v>
      </c>
      <c r="B57" s="128" t="s">
        <v>591</v>
      </c>
      <c r="C57" s="126" t="s">
        <v>589</v>
      </c>
      <c r="D57" s="126" t="s">
        <v>590</v>
      </c>
      <c r="E57" s="126" t="s">
        <v>531</v>
      </c>
      <c r="F57" s="123" t="s">
        <v>11</v>
      </c>
      <c r="G57" s="127">
        <v>16050</v>
      </c>
      <c r="H57" s="128" t="s">
        <v>591</v>
      </c>
      <c r="I57" s="129">
        <v>44693</v>
      </c>
      <c r="J57" s="123"/>
    </row>
    <row r="58" spans="1:10" s="121" customFormat="1" hidden="1" x14ac:dyDescent="0.3">
      <c r="A58" s="123" t="s">
        <v>592</v>
      </c>
      <c r="B58" s="128" t="s">
        <v>594</v>
      </c>
      <c r="C58" s="126" t="s">
        <v>589</v>
      </c>
      <c r="D58" s="126" t="s">
        <v>593</v>
      </c>
      <c r="E58" s="126" t="s">
        <v>531</v>
      </c>
      <c r="F58" s="123" t="s">
        <v>11</v>
      </c>
      <c r="G58" s="127">
        <v>13260</v>
      </c>
      <c r="H58" s="128" t="s">
        <v>594</v>
      </c>
      <c r="I58" s="129">
        <v>44693</v>
      </c>
      <c r="J58" s="123"/>
    </row>
    <row r="59" spans="1:10" s="121" customFormat="1" hidden="1" x14ac:dyDescent="0.3">
      <c r="A59" s="123" t="s">
        <v>595</v>
      </c>
      <c r="B59" s="128" t="s">
        <v>597</v>
      </c>
      <c r="C59" s="126" t="s">
        <v>589</v>
      </c>
      <c r="D59" s="126" t="s">
        <v>596</v>
      </c>
      <c r="E59" s="126" t="s">
        <v>531</v>
      </c>
      <c r="F59" s="123" t="s">
        <v>11</v>
      </c>
      <c r="G59" s="127">
        <v>3540</v>
      </c>
      <c r="H59" s="128" t="s">
        <v>597</v>
      </c>
      <c r="I59" s="129">
        <v>44693</v>
      </c>
      <c r="J59" s="123"/>
    </row>
    <row r="60" spans="1:10" s="121" customFormat="1" hidden="1" x14ac:dyDescent="0.3">
      <c r="A60" s="123" t="s">
        <v>598</v>
      </c>
      <c r="B60" s="128" t="s">
        <v>601</v>
      </c>
      <c r="C60" s="126" t="s">
        <v>589</v>
      </c>
      <c r="D60" s="126" t="s">
        <v>599</v>
      </c>
      <c r="E60" s="126" t="s">
        <v>600</v>
      </c>
      <c r="F60" s="123" t="s">
        <v>11</v>
      </c>
      <c r="G60" s="127">
        <v>21300</v>
      </c>
      <c r="H60" s="128" t="s">
        <v>601</v>
      </c>
      <c r="I60" s="129">
        <v>44693</v>
      </c>
      <c r="J60" s="123"/>
    </row>
    <row r="61" spans="1:10" s="121" customFormat="1" hidden="1" x14ac:dyDescent="0.3">
      <c r="A61" s="123" t="s">
        <v>602</v>
      </c>
      <c r="B61" s="128" t="s">
        <v>594</v>
      </c>
      <c r="C61" s="126" t="s">
        <v>589</v>
      </c>
      <c r="D61" s="126" t="s">
        <v>603</v>
      </c>
      <c r="E61" s="126" t="s">
        <v>566</v>
      </c>
      <c r="F61" s="123" t="s">
        <v>11</v>
      </c>
      <c r="G61" s="127">
        <v>64800</v>
      </c>
      <c r="H61" s="128" t="s">
        <v>594</v>
      </c>
      <c r="I61" s="129">
        <v>44693</v>
      </c>
      <c r="J61" s="123"/>
    </row>
    <row r="62" spans="1:10" s="121" customFormat="1" hidden="1" x14ac:dyDescent="0.3">
      <c r="A62" s="123" t="s">
        <v>604</v>
      </c>
      <c r="B62" s="128" t="s">
        <v>594</v>
      </c>
      <c r="C62" s="126" t="s">
        <v>589</v>
      </c>
      <c r="D62" s="126" t="s">
        <v>603</v>
      </c>
      <c r="E62" s="126" t="s">
        <v>553</v>
      </c>
      <c r="F62" s="123" t="s">
        <v>11</v>
      </c>
      <c r="G62" s="127">
        <v>12808</v>
      </c>
      <c r="H62" s="128" t="s">
        <v>594</v>
      </c>
      <c r="I62" s="129">
        <v>44693</v>
      </c>
      <c r="J62" s="123"/>
    </row>
    <row r="63" spans="1:10" s="121" customFormat="1" hidden="1" x14ac:dyDescent="0.3">
      <c r="A63" s="123" t="s">
        <v>605</v>
      </c>
      <c r="B63" s="128" t="s">
        <v>584</v>
      </c>
      <c r="C63" s="126" t="s">
        <v>606</v>
      </c>
      <c r="D63" s="126" t="s">
        <v>607</v>
      </c>
      <c r="E63" s="126" t="s">
        <v>534</v>
      </c>
      <c r="F63" s="123" t="s">
        <v>10</v>
      </c>
      <c r="G63" s="127">
        <v>4200</v>
      </c>
      <c r="H63" s="128" t="s">
        <v>584</v>
      </c>
      <c r="I63" s="129">
        <v>44693</v>
      </c>
      <c r="J63" s="123"/>
    </row>
    <row r="64" spans="1:10" s="121" customFormat="1" hidden="1" x14ac:dyDescent="0.3">
      <c r="A64" s="123" t="s">
        <v>608</v>
      </c>
      <c r="B64" s="128" t="s">
        <v>612</v>
      </c>
      <c r="C64" s="126" t="s">
        <v>609</v>
      </c>
      <c r="D64" s="126" t="s">
        <v>610</v>
      </c>
      <c r="E64" s="126" t="s">
        <v>611</v>
      </c>
      <c r="F64" s="123" t="s">
        <v>10</v>
      </c>
      <c r="G64" s="127">
        <v>13569.0672</v>
      </c>
      <c r="H64" s="128" t="s">
        <v>612</v>
      </c>
      <c r="I64" s="129">
        <v>44693</v>
      </c>
      <c r="J64" s="123"/>
    </row>
    <row r="65" spans="1:10" s="121" customFormat="1" hidden="1" x14ac:dyDescent="0.3">
      <c r="A65" s="123" t="s">
        <v>613</v>
      </c>
      <c r="B65" s="128" t="s">
        <v>612</v>
      </c>
      <c r="C65" s="126" t="s">
        <v>609</v>
      </c>
      <c r="D65" s="126" t="s">
        <v>610</v>
      </c>
      <c r="E65" s="126" t="s">
        <v>541</v>
      </c>
      <c r="F65" s="123" t="s">
        <v>10</v>
      </c>
      <c r="G65" s="127">
        <v>74924.399999999994</v>
      </c>
      <c r="H65" s="128" t="s">
        <v>612</v>
      </c>
      <c r="I65" s="129">
        <v>44693</v>
      </c>
      <c r="J65" s="123"/>
    </row>
    <row r="66" spans="1:10" s="121" customFormat="1" hidden="1" x14ac:dyDescent="0.3">
      <c r="A66" s="123" t="s">
        <v>614</v>
      </c>
      <c r="B66" s="128" t="s">
        <v>612</v>
      </c>
      <c r="C66" s="126" t="s">
        <v>609</v>
      </c>
      <c r="D66" s="126" t="s">
        <v>615</v>
      </c>
      <c r="E66" s="126" t="s">
        <v>586</v>
      </c>
      <c r="F66" s="123" t="s">
        <v>10</v>
      </c>
      <c r="G66" s="127">
        <v>3652.65</v>
      </c>
      <c r="H66" s="128" t="s">
        <v>612</v>
      </c>
      <c r="I66" s="129">
        <v>44693</v>
      </c>
      <c r="J66" s="123"/>
    </row>
    <row r="67" spans="1:10" s="121" customFormat="1" hidden="1" x14ac:dyDescent="0.3">
      <c r="A67" s="123" t="s">
        <v>616</v>
      </c>
      <c r="B67" s="128" t="s">
        <v>612</v>
      </c>
      <c r="C67" s="126" t="s">
        <v>609</v>
      </c>
      <c r="D67" s="126" t="s">
        <v>610</v>
      </c>
      <c r="E67" s="126" t="s">
        <v>534</v>
      </c>
      <c r="F67" s="123" t="s">
        <v>10</v>
      </c>
      <c r="G67" s="127">
        <v>5167.2</v>
      </c>
      <c r="H67" s="128" t="s">
        <v>612</v>
      </c>
      <c r="I67" s="129">
        <v>44693</v>
      </c>
      <c r="J67" s="123"/>
    </row>
    <row r="68" spans="1:10" s="121" customFormat="1" hidden="1" x14ac:dyDescent="0.3">
      <c r="A68" s="123" t="s">
        <v>617</v>
      </c>
      <c r="B68" s="128" t="s">
        <v>612</v>
      </c>
      <c r="C68" s="126" t="s">
        <v>609</v>
      </c>
      <c r="D68" s="126" t="s">
        <v>610</v>
      </c>
      <c r="E68" s="126" t="s">
        <v>541</v>
      </c>
      <c r="F68" s="123" t="s">
        <v>10</v>
      </c>
      <c r="G68" s="127">
        <v>62006.399999999994</v>
      </c>
      <c r="H68" s="128" t="s">
        <v>612</v>
      </c>
      <c r="I68" s="129">
        <v>44693</v>
      </c>
      <c r="J68" s="123"/>
    </row>
    <row r="69" spans="1:10" s="121" customFormat="1" hidden="1" x14ac:dyDescent="0.3">
      <c r="A69" s="123" t="s">
        <v>618</v>
      </c>
      <c r="B69" s="128" t="s">
        <v>612</v>
      </c>
      <c r="C69" s="126" t="s">
        <v>609</v>
      </c>
      <c r="D69" s="126" t="s">
        <v>610</v>
      </c>
      <c r="E69" s="126" t="s">
        <v>586</v>
      </c>
      <c r="F69" s="123" t="s">
        <v>10</v>
      </c>
      <c r="G69" s="127">
        <v>15501.599999999999</v>
      </c>
      <c r="H69" s="128" t="s">
        <v>612</v>
      </c>
      <c r="I69" s="129">
        <v>44693</v>
      </c>
      <c r="J69" s="123"/>
    </row>
    <row r="70" spans="1:10" s="121" customFormat="1" hidden="1" x14ac:dyDescent="0.3">
      <c r="A70" s="123" t="s">
        <v>619</v>
      </c>
      <c r="B70" s="128" t="s">
        <v>621</v>
      </c>
      <c r="C70" s="126" t="s">
        <v>398</v>
      </c>
      <c r="D70" s="126" t="s">
        <v>620</v>
      </c>
      <c r="E70" s="126" t="s">
        <v>547</v>
      </c>
      <c r="F70" s="123" t="s">
        <v>11</v>
      </c>
      <c r="G70" s="127">
        <v>4800</v>
      </c>
      <c r="H70" s="128" t="s">
        <v>621</v>
      </c>
      <c r="I70" s="129">
        <v>44693</v>
      </c>
      <c r="J70" s="123"/>
    </row>
    <row r="71" spans="1:10" s="121" customFormat="1" hidden="1" x14ac:dyDescent="0.3">
      <c r="A71" s="123" t="s">
        <v>622</v>
      </c>
      <c r="B71" s="128" t="s">
        <v>621</v>
      </c>
      <c r="C71" s="126" t="s">
        <v>398</v>
      </c>
      <c r="D71" s="126" t="s">
        <v>623</v>
      </c>
      <c r="E71" s="126" t="s">
        <v>547</v>
      </c>
      <c r="F71" s="123" t="s">
        <v>11</v>
      </c>
      <c r="G71" s="127">
        <v>1884</v>
      </c>
      <c r="H71" s="128" t="s">
        <v>621</v>
      </c>
      <c r="I71" s="129">
        <v>44693</v>
      </c>
      <c r="J71" s="123"/>
    </row>
    <row r="72" spans="1:10" s="121" customFormat="1" hidden="1" x14ac:dyDescent="0.3">
      <c r="A72" s="123" t="s">
        <v>624</v>
      </c>
      <c r="B72" s="128" t="s">
        <v>621</v>
      </c>
      <c r="C72" s="126" t="s">
        <v>398</v>
      </c>
      <c r="D72" s="126" t="s">
        <v>625</v>
      </c>
      <c r="E72" s="126" t="s">
        <v>553</v>
      </c>
      <c r="F72" s="123" t="s">
        <v>11</v>
      </c>
      <c r="G72" s="127">
        <v>51000</v>
      </c>
      <c r="H72" s="128" t="s">
        <v>621</v>
      </c>
      <c r="I72" s="129">
        <v>44693</v>
      </c>
      <c r="J72" s="123"/>
    </row>
    <row r="73" spans="1:10" s="121" customFormat="1" hidden="1" x14ac:dyDescent="0.3">
      <c r="A73" s="123" t="s">
        <v>626</v>
      </c>
      <c r="B73" s="128" t="s">
        <v>621</v>
      </c>
      <c r="C73" s="126" t="s">
        <v>398</v>
      </c>
      <c r="D73" s="126" t="s">
        <v>625</v>
      </c>
      <c r="E73" s="126" t="s">
        <v>547</v>
      </c>
      <c r="F73" s="123" t="s">
        <v>11</v>
      </c>
      <c r="G73" s="127">
        <v>1584</v>
      </c>
      <c r="H73" s="128" t="s">
        <v>621</v>
      </c>
      <c r="I73" s="129">
        <v>44693</v>
      </c>
      <c r="J73" s="123"/>
    </row>
    <row r="74" spans="1:10" s="121" customFormat="1" hidden="1" x14ac:dyDescent="0.3">
      <c r="A74" s="123" t="s">
        <v>627</v>
      </c>
      <c r="B74" s="128" t="s">
        <v>621</v>
      </c>
      <c r="C74" s="126" t="s">
        <v>398</v>
      </c>
      <c r="D74" s="126" t="s">
        <v>625</v>
      </c>
      <c r="E74" s="126" t="s">
        <v>566</v>
      </c>
      <c r="F74" s="123" t="s">
        <v>11</v>
      </c>
      <c r="G74" s="127">
        <v>27000</v>
      </c>
      <c r="H74" s="128" t="s">
        <v>621</v>
      </c>
      <c r="I74" s="129">
        <v>44693</v>
      </c>
      <c r="J74" s="123"/>
    </row>
    <row r="75" spans="1:10" s="121" customFormat="1" hidden="1" x14ac:dyDescent="0.3">
      <c r="A75" s="123" t="s">
        <v>628</v>
      </c>
      <c r="B75" s="128" t="s">
        <v>621</v>
      </c>
      <c r="C75" s="126" t="s">
        <v>398</v>
      </c>
      <c r="D75" s="126" t="s">
        <v>629</v>
      </c>
      <c r="E75" s="126" t="s">
        <v>630</v>
      </c>
      <c r="F75" s="123" t="s">
        <v>11</v>
      </c>
      <c r="G75" s="127">
        <v>34200</v>
      </c>
      <c r="H75" s="128" t="s">
        <v>621</v>
      </c>
      <c r="I75" s="129">
        <v>44693</v>
      </c>
      <c r="J75" s="123"/>
    </row>
    <row r="76" spans="1:10" s="121" customFormat="1" hidden="1" x14ac:dyDescent="0.3">
      <c r="A76" s="123" t="s">
        <v>631</v>
      </c>
      <c r="B76" s="128" t="s">
        <v>621</v>
      </c>
      <c r="C76" s="126" t="s">
        <v>398</v>
      </c>
      <c r="D76" s="126" t="s">
        <v>632</v>
      </c>
      <c r="E76" s="126" t="s">
        <v>553</v>
      </c>
      <c r="F76" s="123" t="s">
        <v>11</v>
      </c>
      <c r="G76" s="127">
        <v>16500</v>
      </c>
      <c r="H76" s="128" t="s">
        <v>621</v>
      </c>
      <c r="I76" s="129">
        <v>44693</v>
      </c>
      <c r="J76" s="123"/>
    </row>
    <row r="77" spans="1:10" s="121" customFormat="1" hidden="1" x14ac:dyDescent="0.3">
      <c r="A77" s="123" t="s">
        <v>633</v>
      </c>
      <c r="B77" s="128" t="s">
        <v>621</v>
      </c>
      <c r="C77" s="126" t="s">
        <v>398</v>
      </c>
      <c r="D77" s="126" t="s">
        <v>634</v>
      </c>
      <c r="E77" s="126" t="s">
        <v>566</v>
      </c>
      <c r="F77" s="123" t="s">
        <v>11</v>
      </c>
      <c r="G77" s="127">
        <v>19800</v>
      </c>
      <c r="H77" s="128" t="s">
        <v>621</v>
      </c>
      <c r="I77" s="129">
        <v>44693</v>
      </c>
      <c r="J77" s="123"/>
    </row>
    <row r="78" spans="1:10" s="121" customFormat="1" hidden="1" x14ac:dyDescent="0.3">
      <c r="A78" s="123" t="s">
        <v>635</v>
      </c>
      <c r="B78" s="128" t="s">
        <v>621</v>
      </c>
      <c r="C78" s="126" t="s">
        <v>398</v>
      </c>
      <c r="D78" s="126" t="s">
        <v>636</v>
      </c>
      <c r="E78" s="126" t="s">
        <v>553</v>
      </c>
      <c r="F78" s="123" t="s">
        <v>11</v>
      </c>
      <c r="G78" s="127">
        <v>24300</v>
      </c>
      <c r="H78" s="128" t="s">
        <v>621</v>
      </c>
      <c r="I78" s="129">
        <v>44693</v>
      </c>
      <c r="J78" s="123"/>
    </row>
    <row r="79" spans="1:10" s="121" customFormat="1" hidden="1" x14ac:dyDescent="0.3">
      <c r="A79" s="123" t="s">
        <v>637</v>
      </c>
      <c r="B79" s="128" t="s">
        <v>621</v>
      </c>
      <c r="C79" s="126" t="s">
        <v>398</v>
      </c>
      <c r="D79" s="126" t="s">
        <v>638</v>
      </c>
      <c r="E79" s="126" t="s">
        <v>547</v>
      </c>
      <c r="F79" s="123" t="s">
        <v>11</v>
      </c>
      <c r="G79" s="127">
        <v>1884</v>
      </c>
      <c r="H79" s="128" t="s">
        <v>621</v>
      </c>
      <c r="I79" s="129">
        <v>44693</v>
      </c>
      <c r="J79" s="123"/>
    </row>
    <row r="80" spans="1:10" s="121" customFormat="1" hidden="1" x14ac:dyDescent="0.3">
      <c r="A80" s="123" t="s">
        <v>639</v>
      </c>
      <c r="B80" s="128" t="s">
        <v>641</v>
      </c>
      <c r="C80" s="126" t="s">
        <v>398</v>
      </c>
      <c r="D80" s="126" t="s">
        <v>640</v>
      </c>
      <c r="E80" s="126" t="s">
        <v>547</v>
      </c>
      <c r="F80" s="123" t="s">
        <v>11</v>
      </c>
      <c r="G80" s="127">
        <v>1784</v>
      </c>
      <c r="H80" s="128" t="s">
        <v>641</v>
      </c>
      <c r="I80" s="129">
        <v>44693</v>
      </c>
      <c r="J80" s="123"/>
    </row>
    <row r="81" spans="1:10" s="121" customFormat="1" hidden="1" x14ac:dyDescent="0.3">
      <c r="A81" s="123" t="s">
        <v>642</v>
      </c>
      <c r="B81" s="128" t="s">
        <v>621</v>
      </c>
      <c r="C81" s="126" t="s">
        <v>398</v>
      </c>
      <c r="D81" s="126" t="s">
        <v>643</v>
      </c>
      <c r="E81" s="126" t="s">
        <v>547</v>
      </c>
      <c r="F81" s="123" t="s">
        <v>11</v>
      </c>
      <c r="G81" s="127">
        <v>1649</v>
      </c>
      <c r="H81" s="128" t="s">
        <v>621</v>
      </c>
      <c r="I81" s="129">
        <v>44693</v>
      </c>
      <c r="J81" s="123"/>
    </row>
    <row r="82" spans="1:10" s="121" customFormat="1" hidden="1" x14ac:dyDescent="0.3">
      <c r="A82" s="123" t="s">
        <v>644</v>
      </c>
      <c r="B82" s="128" t="s">
        <v>564</v>
      </c>
      <c r="C82" s="126" t="s">
        <v>645</v>
      </c>
      <c r="D82" s="126" t="s">
        <v>646</v>
      </c>
      <c r="E82" s="126" t="s">
        <v>561</v>
      </c>
      <c r="F82" s="123" t="s">
        <v>10</v>
      </c>
      <c r="G82" s="127">
        <v>30000</v>
      </c>
      <c r="H82" s="128" t="s">
        <v>564</v>
      </c>
      <c r="I82" s="129">
        <v>44693</v>
      </c>
      <c r="J82" s="123"/>
    </row>
    <row r="83" spans="1:10" s="121" customFormat="1" hidden="1" x14ac:dyDescent="0.3">
      <c r="A83" s="123" t="s">
        <v>647</v>
      </c>
      <c r="B83" s="128" t="s">
        <v>649</v>
      </c>
      <c r="C83" s="126" t="s">
        <v>645</v>
      </c>
      <c r="D83" s="126" t="s">
        <v>648</v>
      </c>
      <c r="E83" s="126" t="s">
        <v>586</v>
      </c>
      <c r="F83" s="123" t="s">
        <v>10</v>
      </c>
      <c r="G83" s="127">
        <v>1200</v>
      </c>
      <c r="H83" s="128" t="s">
        <v>649</v>
      </c>
      <c r="I83" s="129">
        <v>44693</v>
      </c>
      <c r="J83" s="123"/>
    </row>
    <row r="84" spans="1:10" s="121" customFormat="1" hidden="1" x14ac:dyDescent="0.3">
      <c r="A84" s="123" t="s">
        <v>650</v>
      </c>
      <c r="B84" s="128" t="s">
        <v>564</v>
      </c>
      <c r="C84" s="126" t="s">
        <v>645</v>
      </c>
      <c r="D84" s="126" t="s">
        <v>646</v>
      </c>
      <c r="E84" s="126" t="s">
        <v>513</v>
      </c>
      <c r="F84" s="123" t="s">
        <v>10</v>
      </c>
      <c r="G84" s="127">
        <v>24000</v>
      </c>
      <c r="H84" s="128" t="s">
        <v>564</v>
      </c>
      <c r="I84" s="129">
        <v>44693</v>
      </c>
      <c r="J84" s="123"/>
    </row>
    <row r="85" spans="1:10" s="121" customFormat="1" hidden="1" x14ac:dyDescent="0.3">
      <c r="A85" s="123" t="s">
        <v>651</v>
      </c>
      <c r="B85" s="128" t="s">
        <v>564</v>
      </c>
      <c r="C85" s="126" t="s">
        <v>645</v>
      </c>
      <c r="D85" s="126" t="s">
        <v>646</v>
      </c>
      <c r="E85" s="126" t="s">
        <v>553</v>
      </c>
      <c r="F85" s="123" t="s">
        <v>10</v>
      </c>
      <c r="G85" s="127">
        <v>16800</v>
      </c>
      <c r="H85" s="128" t="s">
        <v>564</v>
      </c>
      <c r="I85" s="129">
        <v>44693</v>
      </c>
      <c r="J85" s="123"/>
    </row>
    <row r="86" spans="1:10" s="121" customFormat="1" hidden="1" x14ac:dyDescent="0.3">
      <c r="A86" s="123" t="s">
        <v>652</v>
      </c>
      <c r="B86" s="128" t="s">
        <v>564</v>
      </c>
      <c r="C86" s="126" t="s">
        <v>645</v>
      </c>
      <c r="D86" s="126" t="s">
        <v>646</v>
      </c>
      <c r="E86" s="126" t="s">
        <v>541</v>
      </c>
      <c r="F86" s="123" t="s">
        <v>10</v>
      </c>
      <c r="G86" s="127">
        <v>42000</v>
      </c>
      <c r="H86" s="128" t="s">
        <v>564</v>
      </c>
      <c r="I86" s="129">
        <v>44693</v>
      </c>
      <c r="J86" s="123"/>
    </row>
    <row r="87" spans="1:10" s="121" customFormat="1" hidden="1" x14ac:dyDescent="0.3">
      <c r="A87" s="123" t="s">
        <v>653</v>
      </c>
      <c r="B87" s="128" t="s">
        <v>564</v>
      </c>
      <c r="C87" s="126" t="s">
        <v>645</v>
      </c>
      <c r="D87" s="126" t="s">
        <v>646</v>
      </c>
      <c r="E87" s="126" t="s">
        <v>531</v>
      </c>
      <c r="F87" s="123" t="s">
        <v>10</v>
      </c>
      <c r="G87" s="127">
        <v>19200</v>
      </c>
      <c r="H87" s="128" t="s">
        <v>564</v>
      </c>
      <c r="I87" s="129">
        <v>44693</v>
      </c>
      <c r="J87" s="123"/>
    </row>
    <row r="88" spans="1:10" s="121" customFormat="1" hidden="1" x14ac:dyDescent="0.3">
      <c r="A88" s="123" t="s">
        <v>654</v>
      </c>
      <c r="B88" s="128" t="s">
        <v>559</v>
      </c>
      <c r="C88" s="126" t="s">
        <v>655</v>
      </c>
      <c r="D88" s="126" t="s">
        <v>655</v>
      </c>
      <c r="E88" s="126" t="s">
        <v>547</v>
      </c>
      <c r="F88" s="123" t="s">
        <v>12</v>
      </c>
      <c r="G88" s="127">
        <v>18000</v>
      </c>
      <c r="H88" s="128" t="s">
        <v>559</v>
      </c>
      <c r="I88" s="129">
        <v>44693</v>
      </c>
      <c r="J88" s="123"/>
    </row>
    <row r="89" spans="1:10" s="121" customFormat="1" hidden="1" x14ac:dyDescent="0.3">
      <c r="A89" s="123" t="s">
        <v>656</v>
      </c>
      <c r="B89" s="128" t="s">
        <v>559</v>
      </c>
      <c r="C89" s="126" t="s">
        <v>655</v>
      </c>
      <c r="D89" s="126" t="s">
        <v>655</v>
      </c>
      <c r="E89" s="126" t="s">
        <v>531</v>
      </c>
      <c r="F89" s="123" t="s">
        <v>12</v>
      </c>
      <c r="G89" s="127">
        <v>104526</v>
      </c>
      <c r="H89" s="128" t="s">
        <v>559</v>
      </c>
      <c r="I89" s="129">
        <v>44693</v>
      </c>
      <c r="J89" s="123"/>
    </row>
    <row r="90" spans="1:10" s="121" customFormat="1" hidden="1" x14ac:dyDescent="0.3">
      <c r="A90" s="123" t="s">
        <v>657</v>
      </c>
      <c r="B90" s="128" t="s">
        <v>559</v>
      </c>
      <c r="C90" s="126" t="s">
        <v>655</v>
      </c>
      <c r="D90" s="126" t="s">
        <v>655</v>
      </c>
      <c r="E90" s="126" t="s">
        <v>658</v>
      </c>
      <c r="F90" s="123" t="s">
        <v>12</v>
      </c>
      <c r="G90" s="127">
        <v>17320</v>
      </c>
      <c r="H90" s="128" t="s">
        <v>559</v>
      </c>
      <c r="I90" s="129">
        <v>44693</v>
      </c>
      <c r="J90" s="123"/>
    </row>
    <row r="91" spans="1:10" s="121" customFormat="1" hidden="1" x14ac:dyDescent="0.3">
      <c r="A91" s="123" t="s">
        <v>659</v>
      </c>
      <c r="B91" s="128" t="s">
        <v>559</v>
      </c>
      <c r="C91" s="126" t="s">
        <v>655</v>
      </c>
      <c r="D91" s="126" t="s">
        <v>655</v>
      </c>
      <c r="E91" s="126" t="s">
        <v>576</v>
      </c>
      <c r="F91" s="123" t="s">
        <v>12</v>
      </c>
      <c r="G91" s="127">
        <v>2100</v>
      </c>
      <c r="H91" s="128" t="s">
        <v>559</v>
      </c>
      <c r="I91" s="129">
        <v>44693</v>
      </c>
      <c r="J91" s="123"/>
    </row>
    <row r="92" spans="1:10" s="121" customFormat="1" hidden="1" x14ac:dyDescent="0.3">
      <c r="A92" s="123" t="s">
        <v>660</v>
      </c>
      <c r="B92" s="128" t="s">
        <v>664</v>
      </c>
      <c r="C92" s="126" t="s">
        <v>661</v>
      </c>
      <c r="D92" s="126" t="s">
        <v>662</v>
      </c>
      <c r="E92" s="126" t="s">
        <v>663</v>
      </c>
      <c r="F92" s="123" t="s">
        <v>9</v>
      </c>
      <c r="G92" s="127">
        <v>113894.39999999999</v>
      </c>
      <c r="H92" s="128" t="s">
        <v>664</v>
      </c>
      <c r="I92" s="129">
        <v>44693</v>
      </c>
      <c r="J92" s="123"/>
    </row>
    <row r="93" spans="1:10" s="121" customFormat="1" hidden="1" x14ac:dyDescent="0.3">
      <c r="A93" s="123" t="s">
        <v>665</v>
      </c>
      <c r="B93" s="128" t="s">
        <v>668</v>
      </c>
      <c r="C93" s="126" t="s">
        <v>666</v>
      </c>
      <c r="D93" s="126" t="s">
        <v>667</v>
      </c>
      <c r="E93" s="126" t="s">
        <v>531</v>
      </c>
      <c r="F93" s="123" t="s">
        <v>11</v>
      </c>
      <c r="G93" s="127">
        <v>135000</v>
      </c>
      <c r="H93" s="128" t="s">
        <v>668</v>
      </c>
      <c r="I93" s="129">
        <v>44693</v>
      </c>
      <c r="J93" s="123"/>
    </row>
    <row r="94" spans="1:10" s="121" customFormat="1" hidden="1" x14ac:dyDescent="0.3">
      <c r="A94" s="123" t="s">
        <v>669</v>
      </c>
      <c r="B94" s="128" t="s">
        <v>559</v>
      </c>
      <c r="C94" s="126" t="s">
        <v>670</v>
      </c>
      <c r="D94" s="126" t="s">
        <v>671</v>
      </c>
      <c r="E94" s="126" t="s">
        <v>531</v>
      </c>
      <c r="F94" s="123" t="s">
        <v>12</v>
      </c>
      <c r="G94" s="127">
        <v>1080000</v>
      </c>
      <c r="H94" s="128" t="s">
        <v>559</v>
      </c>
      <c r="I94" s="129">
        <v>44693</v>
      </c>
      <c r="J94" s="123"/>
    </row>
    <row r="95" spans="1:10" s="121" customFormat="1" hidden="1" x14ac:dyDescent="0.3">
      <c r="A95" s="123" t="s">
        <v>672</v>
      </c>
      <c r="B95" s="128" t="s">
        <v>649</v>
      </c>
      <c r="C95" s="126" t="s">
        <v>673</v>
      </c>
      <c r="D95" s="126" t="s">
        <v>674</v>
      </c>
      <c r="E95" s="126" t="s">
        <v>675</v>
      </c>
      <c r="F95" s="123" t="s">
        <v>11</v>
      </c>
      <c r="G95" s="127">
        <v>3780</v>
      </c>
      <c r="H95" s="128" t="s">
        <v>649</v>
      </c>
      <c r="I95" s="129">
        <v>44693</v>
      </c>
      <c r="J95" s="123"/>
    </row>
    <row r="96" spans="1:10" s="121" customFormat="1" hidden="1" x14ac:dyDescent="0.3">
      <c r="A96" s="123" t="s">
        <v>676</v>
      </c>
      <c r="B96" s="128" t="s">
        <v>649</v>
      </c>
      <c r="C96" s="126" t="s">
        <v>673</v>
      </c>
      <c r="D96" s="126" t="s">
        <v>674</v>
      </c>
      <c r="E96" s="126" t="s">
        <v>630</v>
      </c>
      <c r="F96" s="123" t="s">
        <v>11</v>
      </c>
      <c r="G96" s="127">
        <v>20400</v>
      </c>
      <c r="H96" s="128" t="s">
        <v>649</v>
      </c>
      <c r="I96" s="129">
        <v>44693</v>
      </c>
      <c r="J96" s="123"/>
    </row>
    <row r="97" spans="1:10" s="121" customFormat="1" hidden="1" x14ac:dyDescent="0.3">
      <c r="A97" s="123" t="s">
        <v>677</v>
      </c>
      <c r="B97" s="128" t="s">
        <v>564</v>
      </c>
      <c r="C97" s="126" t="s">
        <v>678</v>
      </c>
      <c r="D97" s="126" t="s">
        <v>679</v>
      </c>
      <c r="E97" s="126" t="s">
        <v>531</v>
      </c>
      <c r="F97" s="123" t="s">
        <v>9</v>
      </c>
      <c r="G97" s="131">
        <v>522299.99999999994</v>
      </c>
      <c r="H97" s="128" t="s">
        <v>564</v>
      </c>
      <c r="I97" s="129">
        <v>44693</v>
      </c>
      <c r="J97" s="123"/>
    </row>
    <row r="98" spans="1:10" s="121" customFormat="1" hidden="1" x14ac:dyDescent="0.3">
      <c r="A98" s="123" t="s">
        <v>680</v>
      </c>
      <c r="B98" s="128" t="s">
        <v>591</v>
      </c>
      <c r="C98" s="126" t="s">
        <v>681</v>
      </c>
      <c r="D98" s="126" t="s">
        <v>682</v>
      </c>
      <c r="E98" s="126" t="s">
        <v>545</v>
      </c>
      <c r="F98" s="123" t="s">
        <v>14</v>
      </c>
      <c r="G98" s="127">
        <v>1424</v>
      </c>
      <c r="H98" s="128" t="s">
        <v>591</v>
      </c>
      <c r="I98" s="129">
        <v>44693</v>
      </c>
      <c r="J98" s="123"/>
    </row>
    <row r="99" spans="1:10" s="121" customFormat="1" hidden="1" x14ac:dyDescent="0.3">
      <c r="A99" s="123" t="s">
        <v>683</v>
      </c>
      <c r="B99" s="128" t="s">
        <v>591</v>
      </c>
      <c r="C99" s="126" t="s">
        <v>681</v>
      </c>
      <c r="D99" s="126" t="s">
        <v>682</v>
      </c>
      <c r="E99" s="126" t="s">
        <v>553</v>
      </c>
      <c r="F99" s="123" t="s">
        <v>14</v>
      </c>
      <c r="G99" s="127">
        <v>1651</v>
      </c>
      <c r="H99" s="128" t="s">
        <v>591</v>
      </c>
      <c r="I99" s="129">
        <v>44693</v>
      </c>
      <c r="J99" s="123"/>
    </row>
    <row r="100" spans="1:10" s="121" customFormat="1" hidden="1" x14ac:dyDescent="0.3">
      <c r="A100" s="123" t="s">
        <v>684</v>
      </c>
      <c r="B100" s="128" t="s">
        <v>687</v>
      </c>
      <c r="C100" s="126" t="s">
        <v>685</v>
      </c>
      <c r="D100" s="126" t="s">
        <v>686</v>
      </c>
      <c r="E100" s="126" t="s">
        <v>545</v>
      </c>
      <c r="F100" s="123" t="s">
        <v>10</v>
      </c>
      <c r="G100" s="127">
        <v>14000</v>
      </c>
      <c r="H100" s="128" t="s">
        <v>687</v>
      </c>
      <c r="I100" s="129">
        <v>44693</v>
      </c>
      <c r="J100" s="123"/>
    </row>
    <row r="101" spans="1:10" s="121" customFormat="1" hidden="1" x14ac:dyDescent="0.3">
      <c r="A101" s="123" t="s">
        <v>688</v>
      </c>
      <c r="B101" s="128" t="s">
        <v>687</v>
      </c>
      <c r="C101" s="126" t="s">
        <v>685</v>
      </c>
      <c r="D101" s="126" t="s">
        <v>686</v>
      </c>
      <c r="E101" s="126" t="s">
        <v>541</v>
      </c>
      <c r="F101" s="123" t="s">
        <v>10</v>
      </c>
      <c r="G101" s="127">
        <v>24000</v>
      </c>
      <c r="H101" s="128" t="s">
        <v>687</v>
      </c>
      <c r="I101" s="129">
        <v>44693</v>
      </c>
      <c r="J101" s="123"/>
    </row>
    <row r="102" spans="1:10" s="121" customFormat="1" hidden="1" x14ac:dyDescent="0.3">
      <c r="A102" s="123" t="s">
        <v>689</v>
      </c>
      <c r="B102" s="128" t="s">
        <v>687</v>
      </c>
      <c r="C102" s="126" t="s">
        <v>685</v>
      </c>
      <c r="D102" s="126" t="s">
        <v>686</v>
      </c>
      <c r="E102" s="126" t="s">
        <v>531</v>
      </c>
      <c r="F102" s="123" t="s">
        <v>10</v>
      </c>
      <c r="G102" s="127">
        <v>18000</v>
      </c>
      <c r="H102" s="128" t="s">
        <v>687</v>
      </c>
      <c r="I102" s="129">
        <v>44693</v>
      </c>
      <c r="J102" s="123"/>
    </row>
    <row r="103" spans="1:10" s="121" customFormat="1" hidden="1" x14ac:dyDescent="0.3">
      <c r="A103" s="123" t="s">
        <v>690</v>
      </c>
      <c r="B103" s="128" t="s">
        <v>687</v>
      </c>
      <c r="C103" s="126" t="s">
        <v>685</v>
      </c>
      <c r="D103" s="126" t="s">
        <v>691</v>
      </c>
      <c r="E103" s="126" t="s">
        <v>531</v>
      </c>
      <c r="F103" s="123" t="s">
        <v>10</v>
      </c>
      <c r="G103" s="127">
        <v>24000</v>
      </c>
      <c r="H103" s="128" t="s">
        <v>687</v>
      </c>
      <c r="I103" s="129">
        <v>44693</v>
      </c>
      <c r="J103" s="123"/>
    </row>
    <row r="104" spans="1:10" s="121" customFormat="1" hidden="1" x14ac:dyDescent="0.3">
      <c r="A104" s="123" t="s">
        <v>692</v>
      </c>
      <c r="B104" s="128" t="s">
        <v>687</v>
      </c>
      <c r="C104" s="126" t="s">
        <v>685</v>
      </c>
      <c r="D104" s="126" t="s">
        <v>686</v>
      </c>
      <c r="E104" s="126" t="s">
        <v>531</v>
      </c>
      <c r="F104" s="123" t="s">
        <v>10</v>
      </c>
      <c r="G104" s="127">
        <v>18000</v>
      </c>
      <c r="H104" s="128" t="s">
        <v>687</v>
      </c>
      <c r="I104" s="129">
        <v>44693</v>
      </c>
      <c r="J104" s="123"/>
    </row>
    <row r="105" spans="1:10" s="121" customFormat="1" hidden="1" x14ac:dyDescent="0.3">
      <c r="A105" s="123" t="s">
        <v>693</v>
      </c>
      <c r="B105" s="128" t="s">
        <v>687</v>
      </c>
      <c r="C105" s="126" t="s">
        <v>685</v>
      </c>
      <c r="D105" s="126" t="s">
        <v>686</v>
      </c>
      <c r="E105" s="126" t="s">
        <v>531</v>
      </c>
      <c r="F105" s="123" t="s">
        <v>10</v>
      </c>
      <c r="G105" s="127">
        <v>24000</v>
      </c>
      <c r="H105" s="128" t="s">
        <v>687</v>
      </c>
      <c r="I105" s="129">
        <v>44693</v>
      </c>
      <c r="J105" s="123"/>
    </row>
    <row r="106" spans="1:10" s="121" customFormat="1" hidden="1" x14ac:dyDescent="0.3">
      <c r="A106" s="123" t="s">
        <v>694</v>
      </c>
      <c r="B106" s="128" t="s">
        <v>687</v>
      </c>
      <c r="C106" s="126" t="s">
        <v>685</v>
      </c>
      <c r="D106" s="126" t="s">
        <v>691</v>
      </c>
      <c r="E106" s="126" t="s">
        <v>586</v>
      </c>
      <c r="F106" s="123" t="s">
        <v>10</v>
      </c>
      <c r="G106" s="127">
        <v>2100</v>
      </c>
      <c r="H106" s="128" t="s">
        <v>687</v>
      </c>
      <c r="I106" s="129">
        <v>44693</v>
      </c>
      <c r="J106" s="123"/>
    </row>
    <row r="107" spans="1:10" s="121" customFormat="1" hidden="1" x14ac:dyDescent="0.3">
      <c r="A107" s="123" t="s">
        <v>695</v>
      </c>
      <c r="B107" s="128" t="s">
        <v>687</v>
      </c>
      <c r="C107" s="126" t="s">
        <v>685</v>
      </c>
      <c r="D107" s="126" t="s">
        <v>691</v>
      </c>
      <c r="E107" s="126" t="s">
        <v>696</v>
      </c>
      <c r="F107" s="123" t="s">
        <v>10</v>
      </c>
      <c r="G107" s="127">
        <v>60000</v>
      </c>
      <c r="H107" s="128" t="s">
        <v>687</v>
      </c>
      <c r="I107" s="129">
        <v>44693</v>
      </c>
      <c r="J107" s="123"/>
    </row>
    <row r="108" spans="1:10" s="121" customFormat="1" hidden="1" x14ac:dyDescent="0.3">
      <c r="A108" s="123" t="s">
        <v>697</v>
      </c>
      <c r="B108" s="128" t="s">
        <v>687</v>
      </c>
      <c r="C108" s="126" t="s">
        <v>685</v>
      </c>
      <c r="D108" s="126" t="s">
        <v>691</v>
      </c>
      <c r="E108" s="126" t="s">
        <v>553</v>
      </c>
      <c r="F108" s="123" t="s">
        <v>10</v>
      </c>
      <c r="G108" s="127">
        <v>14000</v>
      </c>
      <c r="H108" s="128" t="s">
        <v>687</v>
      </c>
      <c r="I108" s="129">
        <v>44693</v>
      </c>
      <c r="J108" s="123"/>
    </row>
    <row r="109" spans="1:10" s="121" customFormat="1" hidden="1" x14ac:dyDescent="0.3">
      <c r="A109" s="123" t="s">
        <v>698</v>
      </c>
      <c r="B109" s="128" t="s">
        <v>687</v>
      </c>
      <c r="C109" s="126" t="s">
        <v>685</v>
      </c>
      <c r="D109" s="126" t="s">
        <v>686</v>
      </c>
      <c r="E109" s="126" t="s">
        <v>586</v>
      </c>
      <c r="F109" s="123" t="s">
        <v>10</v>
      </c>
      <c r="G109" s="127">
        <v>3900</v>
      </c>
      <c r="H109" s="128" t="s">
        <v>687</v>
      </c>
      <c r="I109" s="129">
        <v>44693</v>
      </c>
      <c r="J109" s="123"/>
    </row>
    <row r="110" spans="1:10" s="121" customFormat="1" hidden="1" x14ac:dyDescent="0.3">
      <c r="A110" s="123" t="s">
        <v>699</v>
      </c>
      <c r="B110" s="128" t="s">
        <v>687</v>
      </c>
      <c r="C110" s="126" t="s">
        <v>685</v>
      </c>
      <c r="D110" s="126" t="s">
        <v>691</v>
      </c>
      <c r="E110" s="126" t="s">
        <v>541</v>
      </c>
      <c r="F110" s="123" t="s">
        <v>10</v>
      </c>
      <c r="G110" s="127">
        <v>67500</v>
      </c>
      <c r="H110" s="128" t="s">
        <v>687</v>
      </c>
      <c r="I110" s="129">
        <v>44693</v>
      </c>
      <c r="J110" s="123"/>
    </row>
    <row r="111" spans="1:10" s="121" customFormat="1" hidden="1" x14ac:dyDescent="0.3">
      <c r="A111" s="123" t="s">
        <v>700</v>
      </c>
      <c r="B111" s="128" t="s">
        <v>687</v>
      </c>
      <c r="C111" s="126" t="s">
        <v>685</v>
      </c>
      <c r="D111" s="126" t="s">
        <v>691</v>
      </c>
      <c r="E111" s="126" t="s">
        <v>566</v>
      </c>
      <c r="F111" s="123" t="s">
        <v>10</v>
      </c>
      <c r="G111" s="127">
        <v>6000</v>
      </c>
      <c r="H111" s="128" t="s">
        <v>687</v>
      </c>
      <c r="I111" s="129">
        <v>44693</v>
      </c>
      <c r="J111" s="123"/>
    </row>
    <row r="112" spans="1:10" s="121" customFormat="1" hidden="1" x14ac:dyDescent="0.3">
      <c r="A112" s="123" t="s">
        <v>701</v>
      </c>
      <c r="B112" s="128" t="s">
        <v>687</v>
      </c>
      <c r="C112" s="126" t="s">
        <v>685</v>
      </c>
      <c r="D112" s="126" t="s">
        <v>691</v>
      </c>
      <c r="E112" s="126" t="s">
        <v>531</v>
      </c>
      <c r="F112" s="123" t="s">
        <v>10</v>
      </c>
      <c r="G112" s="127">
        <v>24000</v>
      </c>
      <c r="H112" s="128" t="s">
        <v>687</v>
      </c>
      <c r="I112" s="129">
        <v>44693</v>
      </c>
      <c r="J112" s="123"/>
    </row>
    <row r="113" spans="1:10" s="121" customFormat="1" hidden="1" x14ac:dyDescent="0.3">
      <c r="A113" s="123" t="s">
        <v>702</v>
      </c>
      <c r="B113" s="128" t="s">
        <v>687</v>
      </c>
      <c r="C113" s="126" t="s">
        <v>685</v>
      </c>
      <c r="D113" s="126" t="s">
        <v>686</v>
      </c>
      <c r="E113" s="126" t="s">
        <v>541</v>
      </c>
      <c r="F113" s="123" t="s">
        <v>10</v>
      </c>
      <c r="G113" s="127">
        <v>220251</v>
      </c>
      <c r="H113" s="128" t="s">
        <v>687</v>
      </c>
      <c r="I113" s="129">
        <v>44693</v>
      </c>
      <c r="J113" s="123"/>
    </row>
    <row r="114" spans="1:10" s="121" customFormat="1" hidden="1" x14ac:dyDescent="0.3">
      <c r="A114" s="123" t="s">
        <v>703</v>
      </c>
      <c r="B114" s="128" t="s">
        <v>705</v>
      </c>
      <c r="C114" s="126" t="s">
        <v>704</v>
      </c>
      <c r="D114" s="126" t="s">
        <v>704</v>
      </c>
      <c r="E114" s="126" t="s">
        <v>536</v>
      </c>
      <c r="F114" s="123" t="s">
        <v>532</v>
      </c>
      <c r="G114" s="127">
        <v>3000</v>
      </c>
      <c r="H114" s="128" t="s">
        <v>705</v>
      </c>
      <c r="I114" s="129">
        <v>44693</v>
      </c>
      <c r="J114" s="123"/>
    </row>
    <row r="115" spans="1:10" s="121" customFormat="1" hidden="1" x14ac:dyDescent="0.3">
      <c r="A115" s="123" t="s">
        <v>706</v>
      </c>
      <c r="B115" s="128" t="s">
        <v>705</v>
      </c>
      <c r="C115" s="126" t="s">
        <v>704</v>
      </c>
      <c r="D115" s="126" t="s">
        <v>704</v>
      </c>
      <c r="E115" s="126" t="s">
        <v>526</v>
      </c>
      <c r="F115" s="123" t="s">
        <v>532</v>
      </c>
      <c r="G115" s="127">
        <v>2400</v>
      </c>
      <c r="H115" s="128" t="s">
        <v>705</v>
      </c>
      <c r="I115" s="129">
        <v>44693</v>
      </c>
      <c r="J115" s="123"/>
    </row>
    <row r="116" spans="1:10" s="121" customFormat="1" hidden="1" x14ac:dyDescent="0.3">
      <c r="A116" s="123" t="s">
        <v>707</v>
      </c>
      <c r="B116" s="128" t="s">
        <v>705</v>
      </c>
      <c r="C116" s="126" t="s">
        <v>704</v>
      </c>
      <c r="D116" s="126" t="s">
        <v>704</v>
      </c>
      <c r="E116" s="126" t="s">
        <v>708</v>
      </c>
      <c r="F116" s="123" t="s">
        <v>532</v>
      </c>
      <c r="G116" s="127">
        <v>4800</v>
      </c>
      <c r="H116" s="128" t="s">
        <v>705</v>
      </c>
      <c r="I116" s="129">
        <v>44693</v>
      </c>
      <c r="J116" s="123"/>
    </row>
    <row r="117" spans="1:10" s="121" customFormat="1" hidden="1" x14ac:dyDescent="0.3">
      <c r="A117" s="123" t="s">
        <v>709</v>
      </c>
      <c r="B117" s="128" t="s">
        <v>705</v>
      </c>
      <c r="C117" s="126" t="s">
        <v>704</v>
      </c>
      <c r="D117" s="126" t="s">
        <v>704</v>
      </c>
      <c r="E117" s="126" t="s">
        <v>710</v>
      </c>
      <c r="F117" s="123" t="s">
        <v>532</v>
      </c>
      <c r="G117" s="127">
        <v>3000</v>
      </c>
      <c r="H117" s="128" t="s">
        <v>705</v>
      </c>
      <c r="I117" s="129">
        <v>44693</v>
      </c>
      <c r="J117" s="123"/>
    </row>
    <row r="118" spans="1:10" s="121" customFormat="1" hidden="1" x14ac:dyDescent="0.3">
      <c r="A118" s="123" t="s">
        <v>711</v>
      </c>
      <c r="B118" s="128" t="s">
        <v>705</v>
      </c>
      <c r="C118" s="126" t="s">
        <v>704</v>
      </c>
      <c r="D118" s="126" t="s">
        <v>704</v>
      </c>
      <c r="E118" s="126" t="s">
        <v>710</v>
      </c>
      <c r="F118" s="123" t="s">
        <v>532</v>
      </c>
      <c r="G118" s="127">
        <v>13680</v>
      </c>
      <c r="H118" s="128" t="s">
        <v>705</v>
      </c>
      <c r="I118" s="129">
        <v>44693</v>
      </c>
      <c r="J118" s="123"/>
    </row>
    <row r="119" spans="1:10" s="121" customFormat="1" hidden="1" x14ac:dyDescent="0.3">
      <c r="A119" s="123" t="s">
        <v>712</v>
      </c>
      <c r="B119" s="128" t="s">
        <v>705</v>
      </c>
      <c r="C119" s="126" t="s">
        <v>704</v>
      </c>
      <c r="D119" s="126" t="s">
        <v>704</v>
      </c>
      <c r="E119" s="126" t="s">
        <v>531</v>
      </c>
      <c r="F119" s="123" t="s">
        <v>532</v>
      </c>
      <c r="G119" s="127">
        <v>7200</v>
      </c>
      <c r="H119" s="128" t="s">
        <v>705</v>
      </c>
      <c r="I119" s="129">
        <v>44693</v>
      </c>
      <c r="J119" s="123"/>
    </row>
    <row r="120" spans="1:10" s="121" customFormat="1" hidden="1" x14ac:dyDescent="0.3">
      <c r="A120" s="123" t="s">
        <v>713</v>
      </c>
      <c r="B120" s="128" t="s">
        <v>705</v>
      </c>
      <c r="C120" s="126" t="s">
        <v>704</v>
      </c>
      <c r="D120" s="126" t="s">
        <v>704</v>
      </c>
      <c r="E120" s="126" t="s">
        <v>526</v>
      </c>
      <c r="F120" s="123" t="s">
        <v>532</v>
      </c>
      <c r="G120" s="127">
        <v>1800</v>
      </c>
      <c r="H120" s="128" t="s">
        <v>705</v>
      </c>
      <c r="I120" s="129">
        <v>44693</v>
      </c>
      <c r="J120" s="123"/>
    </row>
    <row r="121" spans="1:10" s="121" customFormat="1" hidden="1" x14ac:dyDescent="0.3">
      <c r="A121" s="123" t="s">
        <v>714</v>
      </c>
      <c r="B121" s="128" t="s">
        <v>705</v>
      </c>
      <c r="C121" s="126" t="s">
        <v>704</v>
      </c>
      <c r="D121" s="126" t="s">
        <v>704</v>
      </c>
      <c r="E121" s="126" t="s">
        <v>536</v>
      </c>
      <c r="F121" s="123" t="s">
        <v>532</v>
      </c>
      <c r="G121" s="127">
        <v>4200</v>
      </c>
      <c r="H121" s="128" t="s">
        <v>705</v>
      </c>
      <c r="I121" s="129">
        <v>44693</v>
      </c>
      <c r="J121" s="123"/>
    </row>
    <row r="122" spans="1:10" s="121" customFormat="1" hidden="1" x14ac:dyDescent="0.3">
      <c r="A122" s="123" t="s">
        <v>715</v>
      </c>
      <c r="B122" s="128" t="s">
        <v>705</v>
      </c>
      <c r="C122" s="126" t="s">
        <v>704</v>
      </c>
      <c r="D122" s="126" t="s">
        <v>704</v>
      </c>
      <c r="E122" s="126" t="s">
        <v>529</v>
      </c>
      <c r="F122" s="123" t="s">
        <v>532</v>
      </c>
      <c r="G122" s="127">
        <v>1140</v>
      </c>
      <c r="H122" s="128" t="s">
        <v>705</v>
      </c>
      <c r="I122" s="129">
        <v>44693</v>
      </c>
      <c r="J122" s="123"/>
    </row>
    <row r="123" spans="1:10" s="121" customFormat="1" hidden="1" x14ac:dyDescent="0.3">
      <c r="A123" s="123" t="s">
        <v>716</v>
      </c>
      <c r="B123" s="128" t="s">
        <v>705</v>
      </c>
      <c r="C123" s="126" t="s">
        <v>704</v>
      </c>
      <c r="D123" s="126" t="s">
        <v>704</v>
      </c>
      <c r="E123" s="126" t="s">
        <v>529</v>
      </c>
      <c r="F123" s="123" t="s">
        <v>532</v>
      </c>
      <c r="G123" s="127">
        <v>2460</v>
      </c>
      <c r="H123" s="128" t="s">
        <v>705</v>
      </c>
      <c r="I123" s="129">
        <v>44693</v>
      </c>
      <c r="J123" s="123"/>
    </row>
    <row r="124" spans="1:10" s="121" customFormat="1" hidden="1" x14ac:dyDescent="0.3">
      <c r="A124" s="123" t="s">
        <v>717</v>
      </c>
      <c r="B124" s="128" t="s">
        <v>705</v>
      </c>
      <c r="C124" s="126" t="s">
        <v>704</v>
      </c>
      <c r="D124" s="126" t="s">
        <v>704</v>
      </c>
      <c r="E124" s="126" t="s">
        <v>517</v>
      </c>
      <c r="F124" s="123" t="s">
        <v>532</v>
      </c>
      <c r="G124" s="127">
        <v>17718</v>
      </c>
      <c r="H124" s="128" t="s">
        <v>705</v>
      </c>
      <c r="I124" s="129">
        <v>44693</v>
      </c>
      <c r="J124" s="123"/>
    </row>
    <row r="125" spans="1:10" s="121" customFormat="1" hidden="1" x14ac:dyDescent="0.3">
      <c r="A125" s="123" t="s">
        <v>718</v>
      </c>
      <c r="B125" s="128" t="s">
        <v>705</v>
      </c>
      <c r="C125" s="126" t="s">
        <v>704</v>
      </c>
      <c r="D125" s="126" t="s">
        <v>704</v>
      </c>
      <c r="E125" s="126" t="s">
        <v>630</v>
      </c>
      <c r="F125" s="123" t="s">
        <v>532</v>
      </c>
      <c r="G125" s="127">
        <v>1860</v>
      </c>
      <c r="H125" s="128" t="s">
        <v>705</v>
      </c>
      <c r="I125" s="129">
        <v>44693</v>
      </c>
      <c r="J125" s="123"/>
    </row>
    <row r="126" spans="1:10" s="121" customFormat="1" hidden="1" x14ac:dyDescent="0.3">
      <c r="A126" s="123" t="s">
        <v>719</v>
      </c>
      <c r="B126" s="128" t="s">
        <v>668</v>
      </c>
      <c r="C126" s="126" t="s">
        <v>720</v>
      </c>
      <c r="D126" s="126" t="s">
        <v>721</v>
      </c>
      <c r="E126" s="126" t="s">
        <v>574</v>
      </c>
      <c r="F126" s="123" t="s">
        <v>10</v>
      </c>
      <c r="G126" s="127">
        <v>9000</v>
      </c>
      <c r="H126" s="128" t="s">
        <v>668</v>
      </c>
      <c r="I126" s="129">
        <v>44693</v>
      </c>
      <c r="J126" s="123"/>
    </row>
    <row r="127" spans="1:10" s="121" customFormat="1" hidden="1" x14ac:dyDescent="0.3">
      <c r="A127" s="123" t="s">
        <v>722</v>
      </c>
      <c r="B127" s="128" t="s">
        <v>668</v>
      </c>
      <c r="C127" s="126" t="s">
        <v>720</v>
      </c>
      <c r="D127" s="126" t="s">
        <v>721</v>
      </c>
      <c r="E127" s="126" t="s">
        <v>531</v>
      </c>
      <c r="F127" s="123" t="s">
        <v>10</v>
      </c>
      <c r="G127" s="127">
        <v>24000</v>
      </c>
      <c r="H127" s="128" t="s">
        <v>668</v>
      </c>
      <c r="I127" s="129">
        <v>44693</v>
      </c>
      <c r="J127" s="123"/>
    </row>
    <row r="128" spans="1:10" s="121" customFormat="1" hidden="1" x14ac:dyDescent="0.3">
      <c r="A128" s="123" t="s">
        <v>723</v>
      </c>
      <c r="B128" s="128" t="s">
        <v>569</v>
      </c>
      <c r="C128" s="126" t="s">
        <v>724</v>
      </c>
      <c r="D128" s="126" t="s">
        <v>725</v>
      </c>
      <c r="E128" s="126" t="s">
        <v>541</v>
      </c>
      <c r="F128" s="123" t="s">
        <v>10</v>
      </c>
      <c r="G128" s="127">
        <v>54000</v>
      </c>
      <c r="H128" s="128" t="s">
        <v>569</v>
      </c>
      <c r="I128" s="129">
        <v>44693</v>
      </c>
      <c r="J128" s="123"/>
    </row>
    <row r="129" spans="1:10" s="121" customFormat="1" hidden="1" x14ac:dyDescent="0.3">
      <c r="A129" s="123" t="s">
        <v>726</v>
      </c>
      <c r="B129" s="128" t="s">
        <v>514</v>
      </c>
      <c r="C129" s="126" t="s">
        <v>727</v>
      </c>
      <c r="D129" s="126" t="s">
        <v>728</v>
      </c>
      <c r="E129" s="126" t="s">
        <v>545</v>
      </c>
      <c r="F129" s="123" t="s">
        <v>11</v>
      </c>
      <c r="G129" s="127">
        <v>7200</v>
      </c>
      <c r="H129" s="128" t="s">
        <v>514</v>
      </c>
      <c r="I129" s="129">
        <v>44693</v>
      </c>
      <c r="J129" s="123"/>
    </row>
    <row r="130" spans="1:10" s="121" customFormat="1" hidden="1" x14ac:dyDescent="0.3">
      <c r="A130" s="123" t="s">
        <v>729</v>
      </c>
      <c r="B130" s="128" t="s">
        <v>514</v>
      </c>
      <c r="C130" s="126" t="s">
        <v>727</v>
      </c>
      <c r="D130" s="126" t="s">
        <v>728</v>
      </c>
      <c r="E130" s="126" t="s">
        <v>513</v>
      </c>
      <c r="F130" s="123" t="s">
        <v>11</v>
      </c>
      <c r="G130" s="127">
        <v>48000</v>
      </c>
      <c r="H130" s="128" t="s">
        <v>514</v>
      </c>
      <c r="I130" s="129">
        <v>44693</v>
      </c>
      <c r="J130" s="123"/>
    </row>
    <row r="131" spans="1:10" s="121" customFormat="1" hidden="1" x14ac:dyDescent="0.3">
      <c r="A131" s="123" t="s">
        <v>730</v>
      </c>
      <c r="B131" s="128" t="s">
        <v>514</v>
      </c>
      <c r="C131" s="126" t="s">
        <v>727</v>
      </c>
      <c r="D131" s="126" t="s">
        <v>728</v>
      </c>
      <c r="E131" s="126" t="s">
        <v>531</v>
      </c>
      <c r="F131" s="123" t="s">
        <v>11</v>
      </c>
      <c r="G131" s="127">
        <v>17519</v>
      </c>
      <c r="H131" s="128" t="s">
        <v>514</v>
      </c>
      <c r="I131" s="129">
        <v>44693</v>
      </c>
      <c r="J131" s="123"/>
    </row>
    <row r="132" spans="1:10" s="121" customFormat="1" hidden="1" x14ac:dyDescent="0.3">
      <c r="A132" s="123" t="s">
        <v>731</v>
      </c>
      <c r="B132" s="128" t="s">
        <v>514</v>
      </c>
      <c r="C132" s="126" t="s">
        <v>727</v>
      </c>
      <c r="D132" s="126" t="s">
        <v>728</v>
      </c>
      <c r="E132" s="126" t="s">
        <v>522</v>
      </c>
      <c r="F132" s="123" t="s">
        <v>11</v>
      </c>
      <c r="G132" s="127">
        <v>12000</v>
      </c>
      <c r="H132" s="128" t="s">
        <v>514</v>
      </c>
      <c r="I132" s="129">
        <v>44693</v>
      </c>
      <c r="J132" s="123"/>
    </row>
    <row r="133" spans="1:10" s="121" customFormat="1" hidden="1" x14ac:dyDescent="0.3">
      <c r="A133" s="123" t="s">
        <v>732</v>
      </c>
      <c r="B133" s="128" t="s">
        <v>514</v>
      </c>
      <c r="C133" s="126" t="s">
        <v>727</v>
      </c>
      <c r="D133" s="126" t="s">
        <v>728</v>
      </c>
      <c r="E133" s="126" t="s">
        <v>526</v>
      </c>
      <c r="F133" s="123" t="s">
        <v>11</v>
      </c>
      <c r="G133" s="127">
        <v>60000</v>
      </c>
      <c r="H133" s="128" t="s">
        <v>514</v>
      </c>
      <c r="I133" s="129">
        <v>44693</v>
      </c>
      <c r="J133" s="123"/>
    </row>
    <row r="134" spans="1:10" s="121" customFormat="1" hidden="1" x14ac:dyDescent="0.3">
      <c r="A134" s="123" t="s">
        <v>733</v>
      </c>
      <c r="B134" s="128" t="s">
        <v>514</v>
      </c>
      <c r="C134" s="126" t="s">
        <v>727</v>
      </c>
      <c r="D134" s="126" t="s">
        <v>728</v>
      </c>
      <c r="E134" s="126" t="s">
        <v>708</v>
      </c>
      <c r="F134" s="123" t="s">
        <v>11</v>
      </c>
      <c r="G134" s="127">
        <v>36000</v>
      </c>
      <c r="H134" s="128" t="s">
        <v>514</v>
      </c>
      <c r="I134" s="129">
        <v>44693</v>
      </c>
      <c r="J134" s="123"/>
    </row>
    <row r="135" spans="1:10" s="121" customFormat="1" hidden="1" x14ac:dyDescent="0.3">
      <c r="A135" s="123" t="s">
        <v>734</v>
      </c>
      <c r="B135" s="128" t="s">
        <v>594</v>
      </c>
      <c r="C135" s="126" t="s">
        <v>735</v>
      </c>
      <c r="D135" s="126" t="s">
        <v>736</v>
      </c>
      <c r="E135" s="126" t="s">
        <v>541</v>
      </c>
      <c r="F135" s="123" t="s">
        <v>9</v>
      </c>
      <c r="G135" s="127">
        <v>8425.1999999999989</v>
      </c>
      <c r="H135" s="128" t="s">
        <v>594</v>
      </c>
      <c r="I135" s="129">
        <v>44693</v>
      </c>
      <c r="J135" s="123"/>
    </row>
    <row r="136" spans="1:10" s="121" customFormat="1" hidden="1" x14ac:dyDescent="0.3">
      <c r="A136" s="123" t="s">
        <v>737</v>
      </c>
      <c r="B136" s="128" t="s">
        <v>594</v>
      </c>
      <c r="C136" s="126" t="s">
        <v>735</v>
      </c>
      <c r="D136" s="126" t="s">
        <v>736</v>
      </c>
      <c r="E136" s="126" t="s">
        <v>738</v>
      </c>
      <c r="F136" s="123" t="s">
        <v>9</v>
      </c>
      <c r="G136" s="127">
        <v>1004.3999999999999</v>
      </c>
      <c r="H136" s="128" t="s">
        <v>594</v>
      </c>
      <c r="I136" s="129">
        <v>44693</v>
      </c>
      <c r="J136" s="123"/>
    </row>
    <row r="137" spans="1:10" s="121" customFormat="1" hidden="1" x14ac:dyDescent="0.3">
      <c r="A137" s="123" t="s">
        <v>739</v>
      </c>
      <c r="B137" s="128" t="s">
        <v>668</v>
      </c>
      <c r="C137" s="126" t="s">
        <v>740</v>
      </c>
      <c r="D137" s="126" t="s">
        <v>741</v>
      </c>
      <c r="E137" s="126" t="s">
        <v>534</v>
      </c>
      <c r="F137" s="123" t="s">
        <v>9</v>
      </c>
      <c r="G137" s="127">
        <v>3359</v>
      </c>
      <c r="H137" s="128" t="s">
        <v>668</v>
      </c>
      <c r="I137" s="129">
        <v>44693</v>
      </c>
      <c r="J137" s="123"/>
    </row>
    <row r="138" spans="1:10" s="121" customFormat="1" hidden="1" x14ac:dyDescent="0.3">
      <c r="A138" s="123" t="s">
        <v>742</v>
      </c>
      <c r="B138" s="128" t="s">
        <v>594</v>
      </c>
      <c r="C138" s="126" t="s">
        <v>743</v>
      </c>
      <c r="D138" s="126" t="s">
        <v>744</v>
      </c>
      <c r="E138" s="126" t="s">
        <v>566</v>
      </c>
      <c r="F138" s="123" t="s">
        <v>12</v>
      </c>
      <c r="G138" s="127">
        <v>9358.7999999999993</v>
      </c>
      <c r="H138" s="128" t="s">
        <v>594</v>
      </c>
      <c r="I138" s="129">
        <v>44693</v>
      </c>
      <c r="J138" s="123"/>
    </row>
    <row r="139" spans="1:10" s="121" customFormat="1" hidden="1" x14ac:dyDescent="0.3">
      <c r="A139" s="123" t="s">
        <v>745</v>
      </c>
      <c r="B139" s="128" t="s">
        <v>664</v>
      </c>
      <c r="C139" s="126" t="s">
        <v>746</v>
      </c>
      <c r="D139" s="126" t="s">
        <v>747</v>
      </c>
      <c r="E139" s="126" t="s">
        <v>526</v>
      </c>
      <c r="F139" s="123" t="s">
        <v>11</v>
      </c>
      <c r="G139" s="127">
        <v>54000</v>
      </c>
      <c r="H139" s="128" t="s">
        <v>664</v>
      </c>
      <c r="I139" s="129">
        <v>44693</v>
      </c>
      <c r="J139" s="123"/>
    </row>
    <row r="140" spans="1:10" s="121" customFormat="1" hidden="1" x14ac:dyDescent="0.3">
      <c r="A140" s="123" t="s">
        <v>748</v>
      </c>
      <c r="B140" s="128" t="s">
        <v>664</v>
      </c>
      <c r="C140" s="126" t="s">
        <v>746</v>
      </c>
      <c r="D140" s="126" t="s">
        <v>747</v>
      </c>
      <c r="E140" s="126" t="s">
        <v>576</v>
      </c>
      <c r="F140" s="123" t="s">
        <v>11</v>
      </c>
      <c r="G140" s="127">
        <v>3600</v>
      </c>
      <c r="H140" s="128" t="s">
        <v>664</v>
      </c>
      <c r="I140" s="129">
        <v>44693</v>
      </c>
      <c r="J140" s="123"/>
    </row>
    <row r="141" spans="1:10" s="121" customFormat="1" hidden="1" x14ac:dyDescent="0.3">
      <c r="A141" s="123" t="s">
        <v>749</v>
      </c>
      <c r="B141" s="128" t="s">
        <v>664</v>
      </c>
      <c r="C141" s="126" t="s">
        <v>746</v>
      </c>
      <c r="D141" s="126" t="s">
        <v>750</v>
      </c>
      <c r="E141" s="126" t="s">
        <v>513</v>
      </c>
      <c r="F141" s="123" t="s">
        <v>11</v>
      </c>
      <c r="G141" s="127">
        <v>180000</v>
      </c>
      <c r="H141" s="128" t="s">
        <v>664</v>
      </c>
      <c r="I141" s="129">
        <v>44693</v>
      </c>
      <c r="J141" s="123"/>
    </row>
    <row r="142" spans="1:10" s="121" customFormat="1" hidden="1" x14ac:dyDescent="0.3">
      <c r="A142" s="123" t="s">
        <v>751</v>
      </c>
      <c r="B142" s="128" t="s">
        <v>664</v>
      </c>
      <c r="C142" s="126" t="s">
        <v>746</v>
      </c>
      <c r="D142" s="126" t="s">
        <v>747</v>
      </c>
      <c r="E142" s="126" t="s">
        <v>710</v>
      </c>
      <c r="F142" s="123" t="s">
        <v>11</v>
      </c>
      <c r="G142" s="127">
        <v>78800</v>
      </c>
      <c r="H142" s="128" t="s">
        <v>664</v>
      </c>
      <c r="I142" s="129">
        <v>44693</v>
      </c>
      <c r="J142" s="123"/>
    </row>
    <row r="143" spans="1:10" s="121" customFormat="1" hidden="1" x14ac:dyDescent="0.3">
      <c r="A143" s="123" t="s">
        <v>752</v>
      </c>
      <c r="B143" s="128" t="s">
        <v>664</v>
      </c>
      <c r="C143" s="126" t="s">
        <v>746</v>
      </c>
      <c r="D143" s="126" t="s">
        <v>750</v>
      </c>
      <c r="E143" s="126" t="s">
        <v>522</v>
      </c>
      <c r="F143" s="123" t="s">
        <v>11</v>
      </c>
      <c r="G143" s="127">
        <v>15000</v>
      </c>
      <c r="H143" s="128" t="s">
        <v>664</v>
      </c>
      <c r="I143" s="129">
        <v>44693</v>
      </c>
      <c r="J143" s="123"/>
    </row>
    <row r="144" spans="1:10" s="121" customFormat="1" hidden="1" x14ac:dyDescent="0.3">
      <c r="A144" s="123" t="s">
        <v>753</v>
      </c>
      <c r="B144" s="128" t="s">
        <v>664</v>
      </c>
      <c r="C144" s="126" t="s">
        <v>746</v>
      </c>
      <c r="D144" s="126" t="s">
        <v>750</v>
      </c>
      <c r="E144" s="126" t="s">
        <v>531</v>
      </c>
      <c r="F144" s="123" t="s">
        <v>11</v>
      </c>
      <c r="G144" s="127">
        <v>134000</v>
      </c>
      <c r="H144" s="128" t="s">
        <v>664</v>
      </c>
      <c r="I144" s="129">
        <v>44693</v>
      </c>
      <c r="J144" s="123"/>
    </row>
    <row r="145" spans="1:10" s="121" customFormat="1" hidden="1" x14ac:dyDescent="0.3">
      <c r="A145" s="123" t="s">
        <v>754</v>
      </c>
      <c r="B145" s="128" t="s">
        <v>664</v>
      </c>
      <c r="C145" s="126" t="s">
        <v>746</v>
      </c>
      <c r="D145" s="126" t="s">
        <v>747</v>
      </c>
      <c r="E145" s="126" t="s">
        <v>708</v>
      </c>
      <c r="F145" s="123" t="s">
        <v>11</v>
      </c>
      <c r="G145" s="127">
        <v>56000</v>
      </c>
      <c r="H145" s="128" t="s">
        <v>664</v>
      </c>
      <c r="I145" s="129">
        <v>44693</v>
      </c>
      <c r="J145" s="123"/>
    </row>
    <row r="146" spans="1:10" s="121" customFormat="1" hidden="1" x14ac:dyDescent="0.3">
      <c r="A146" s="123" t="s">
        <v>755</v>
      </c>
      <c r="B146" s="128" t="s">
        <v>664</v>
      </c>
      <c r="C146" s="126" t="s">
        <v>746</v>
      </c>
      <c r="D146" s="126" t="s">
        <v>747</v>
      </c>
      <c r="E146" s="126" t="s">
        <v>574</v>
      </c>
      <c r="F146" s="123" t="s">
        <v>11</v>
      </c>
      <c r="G146" s="127">
        <v>6600</v>
      </c>
      <c r="H146" s="128" t="s">
        <v>664</v>
      </c>
      <c r="I146" s="129">
        <v>44693</v>
      </c>
      <c r="J146" s="123"/>
    </row>
    <row r="147" spans="1:10" s="121" customFormat="1" hidden="1" x14ac:dyDescent="0.3">
      <c r="A147" s="123" t="s">
        <v>756</v>
      </c>
      <c r="B147" s="128" t="s">
        <v>664</v>
      </c>
      <c r="C147" s="126" t="s">
        <v>746</v>
      </c>
      <c r="D147" s="126" t="s">
        <v>757</v>
      </c>
      <c r="E147" s="126" t="s">
        <v>576</v>
      </c>
      <c r="F147" s="123" t="s">
        <v>11</v>
      </c>
      <c r="G147" s="127">
        <v>3713</v>
      </c>
      <c r="H147" s="128" t="s">
        <v>664</v>
      </c>
      <c r="I147" s="129">
        <v>44693</v>
      </c>
      <c r="J147" s="123"/>
    </row>
    <row r="148" spans="1:10" s="121" customFormat="1" hidden="1" x14ac:dyDescent="0.3">
      <c r="A148" s="123" t="s">
        <v>758</v>
      </c>
      <c r="B148" s="128" t="s">
        <v>664</v>
      </c>
      <c r="C148" s="126" t="s">
        <v>746</v>
      </c>
      <c r="D148" s="126" t="s">
        <v>747</v>
      </c>
      <c r="E148" s="126" t="s">
        <v>526</v>
      </c>
      <c r="F148" s="123" t="s">
        <v>11</v>
      </c>
      <c r="G148" s="127">
        <v>45000</v>
      </c>
      <c r="H148" s="128" t="s">
        <v>664</v>
      </c>
      <c r="I148" s="129">
        <v>44693</v>
      </c>
      <c r="J148" s="123"/>
    </row>
    <row r="149" spans="1:10" s="121" customFormat="1" hidden="1" x14ac:dyDescent="0.3">
      <c r="A149" s="123" t="s">
        <v>759</v>
      </c>
      <c r="B149" s="128" t="s">
        <v>664</v>
      </c>
      <c r="C149" s="126" t="s">
        <v>746</v>
      </c>
      <c r="D149" s="126" t="s">
        <v>747</v>
      </c>
      <c r="E149" s="126" t="s">
        <v>522</v>
      </c>
      <c r="F149" s="123" t="s">
        <v>11</v>
      </c>
      <c r="G149" s="127">
        <v>48000</v>
      </c>
      <c r="H149" s="128" t="s">
        <v>664</v>
      </c>
      <c r="I149" s="129">
        <v>44693</v>
      </c>
      <c r="J149" s="123"/>
    </row>
    <row r="150" spans="1:10" s="121" customFormat="1" hidden="1" x14ac:dyDescent="0.3">
      <c r="A150" s="123" t="s">
        <v>760</v>
      </c>
      <c r="B150" s="128" t="s">
        <v>664</v>
      </c>
      <c r="C150" s="126" t="s">
        <v>746</v>
      </c>
      <c r="D150" s="126" t="s">
        <v>757</v>
      </c>
      <c r="E150" s="126" t="s">
        <v>547</v>
      </c>
      <c r="F150" s="123" t="s">
        <v>11</v>
      </c>
      <c r="G150" s="127">
        <v>1572</v>
      </c>
      <c r="H150" s="128" t="s">
        <v>664</v>
      </c>
      <c r="I150" s="129">
        <v>44693</v>
      </c>
      <c r="J150" s="123"/>
    </row>
    <row r="151" spans="1:10" s="121" customFormat="1" hidden="1" x14ac:dyDescent="0.3">
      <c r="A151" s="123" t="s">
        <v>761</v>
      </c>
      <c r="B151" s="128" t="s">
        <v>664</v>
      </c>
      <c r="C151" s="126" t="s">
        <v>746</v>
      </c>
      <c r="D151" s="126" t="s">
        <v>747</v>
      </c>
      <c r="E151" s="126" t="s">
        <v>536</v>
      </c>
      <c r="F151" s="123" t="s">
        <v>11</v>
      </c>
      <c r="G151" s="127">
        <v>18600</v>
      </c>
      <c r="H151" s="128" t="s">
        <v>664</v>
      </c>
      <c r="I151" s="129">
        <v>44693</v>
      </c>
      <c r="J151" s="123"/>
    </row>
    <row r="152" spans="1:10" s="121" customFormat="1" hidden="1" x14ac:dyDescent="0.3">
      <c r="A152" s="123" t="s">
        <v>762</v>
      </c>
      <c r="B152" s="128" t="s">
        <v>664</v>
      </c>
      <c r="C152" s="126" t="s">
        <v>746</v>
      </c>
      <c r="D152" s="126" t="s">
        <v>750</v>
      </c>
      <c r="E152" s="126" t="s">
        <v>517</v>
      </c>
      <c r="F152" s="123" t="s">
        <v>11</v>
      </c>
      <c r="G152" s="127">
        <v>120000</v>
      </c>
      <c r="H152" s="128" t="s">
        <v>664</v>
      </c>
      <c r="I152" s="129">
        <v>44693</v>
      </c>
      <c r="J152" s="123"/>
    </row>
    <row r="153" spans="1:10" s="121" customFormat="1" hidden="1" x14ac:dyDescent="0.3">
      <c r="A153" s="123" t="s">
        <v>763</v>
      </c>
      <c r="B153" s="128" t="s">
        <v>664</v>
      </c>
      <c r="C153" s="126" t="s">
        <v>746</v>
      </c>
      <c r="D153" s="126" t="s">
        <v>747</v>
      </c>
      <c r="E153" s="126" t="s">
        <v>520</v>
      </c>
      <c r="F153" s="123" t="s">
        <v>11</v>
      </c>
      <c r="G153" s="127">
        <v>112000</v>
      </c>
      <c r="H153" s="128" t="s">
        <v>664</v>
      </c>
      <c r="I153" s="129">
        <v>44693</v>
      </c>
      <c r="J153" s="123"/>
    </row>
    <row r="154" spans="1:10" s="121" customFormat="1" hidden="1" x14ac:dyDescent="0.3">
      <c r="A154" s="123" t="s">
        <v>764</v>
      </c>
      <c r="B154" s="128" t="s">
        <v>664</v>
      </c>
      <c r="C154" s="126" t="s">
        <v>746</v>
      </c>
      <c r="D154" s="126" t="s">
        <v>750</v>
      </c>
      <c r="E154" s="126" t="s">
        <v>536</v>
      </c>
      <c r="F154" s="123" t="s">
        <v>11</v>
      </c>
      <c r="G154" s="127">
        <v>96000</v>
      </c>
      <c r="H154" s="128" t="s">
        <v>664</v>
      </c>
      <c r="I154" s="129">
        <v>44693</v>
      </c>
      <c r="J154" s="123"/>
    </row>
    <row r="155" spans="1:10" s="121" customFormat="1" hidden="1" x14ac:dyDescent="0.3">
      <c r="A155" s="123" t="s">
        <v>765</v>
      </c>
      <c r="B155" s="128" t="s">
        <v>768</v>
      </c>
      <c r="C155" s="126" t="s">
        <v>766</v>
      </c>
      <c r="D155" s="126" t="s">
        <v>767</v>
      </c>
      <c r="E155" s="126" t="s">
        <v>531</v>
      </c>
      <c r="F155" s="123" t="s">
        <v>12</v>
      </c>
      <c r="G155" s="127">
        <v>10500</v>
      </c>
      <c r="H155" s="128" t="s">
        <v>768</v>
      </c>
      <c r="I155" s="129">
        <v>44693</v>
      </c>
      <c r="J155" s="123"/>
    </row>
    <row r="156" spans="1:10" s="121" customFormat="1" hidden="1" x14ac:dyDescent="0.3">
      <c r="A156" s="123" t="s">
        <v>769</v>
      </c>
      <c r="B156" s="128" t="s">
        <v>772</v>
      </c>
      <c r="C156" s="126" t="s">
        <v>770</v>
      </c>
      <c r="D156" s="126" t="s">
        <v>771</v>
      </c>
      <c r="E156" s="126" t="s">
        <v>531</v>
      </c>
      <c r="F156" s="123" t="s">
        <v>9</v>
      </c>
      <c r="G156" s="127">
        <v>21000</v>
      </c>
      <c r="H156" s="128" t="s">
        <v>772</v>
      </c>
      <c r="I156" s="129">
        <v>44693</v>
      </c>
      <c r="J156" s="123"/>
    </row>
    <row r="157" spans="1:10" s="121" customFormat="1" hidden="1" x14ac:dyDescent="0.3">
      <c r="A157" s="123" t="s">
        <v>773</v>
      </c>
      <c r="B157" s="128" t="s">
        <v>776</v>
      </c>
      <c r="C157" s="126" t="s">
        <v>774</v>
      </c>
      <c r="D157" s="126" t="s">
        <v>775</v>
      </c>
      <c r="E157" s="126" t="s">
        <v>531</v>
      </c>
      <c r="F157" s="123" t="s">
        <v>532</v>
      </c>
      <c r="G157" s="127">
        <v>10170</v>
      </c>
      <c r="H157" s="128" t="s">
        <v>776</v>
      </c>
      <c r="I157" s="129">
        <v>44693</v>
      </c>
      <c r="J157" s="123"/>
    </row>
    <row r="158" spans="1:10" s="121" customFormat="1" hidden="1" x14ac:dyDescent="0.3">
      <c r="A158" s="123" t="s">
        <v>777</v>
      </c>
      <c r="B158" s="128" t="s">
        <v>776</v>
      </c>
      <c r="C158" s="126" t="s">
        <v>774</v>
      </c>
      <c r="D158" s="126" t="s">
        <v>775</v>
      </c>
      <c r="E158" s="126" t="s">
        <v>630</v>
      </c>
      <c r="F158" s="123" t="s">
        <v>532</v>
      </c>
      <c r="G158" s="127">
        <v>5310</v>
      </c>
      <c r="H158" s="128" t="s">
        <v>776</v>
      </c>
      <c r="I158" s="129">
        <v>44693</v>
      </c>
      <c r="J158" s="123"/>
    </row>
    <row r="159" spans="1:10" s="121" customFormat="1" hidden="1" x14ac:dyDescent="0.3">
      <c r="A159" s="123" t="s">
        <v>778</v>
      </c>
      <c r="B159" s="128" t="s">
        <v>776</v>
      </c>
      <c r="C159" s="126" t="s">
        <v>774</v>
      </c>
      <c r="D159" s="126" t="s">
        <v>775</v>
      </c>
      <c r="E159" s="126" t="s">
        <v>553</v>
      </c>
      <c r="F159" s="123" t="s">
        <v>532</v>
      </c>
      <c r="G159" s="127">
        <v>16500</v>
      </c>
      <c r="H159" s="128" t="s">
        <v>776</v>
      </c>
      <c r="I159" s="129">
        <v>44693</v>
      </c>
      <c r="J159" s="123"/>
    </row>
    <row r="160" spans="1:10" s="121" customFormat="1" hidden="1" x14ac:dyDescent="0.3">
      <c r="A160" s="123" t="s">
        <v>779</v>
      </c>
      <c r="B160" s="128" t="s">
        <v>776</v>
      </c>
      <c r="C160" s="126" t="s">
        <v>774</v>
      </c>
      <c r="D160" s="126" t="s">
        <v>775</v>
      </c>
      <c r="E160" s="126" t="s">
        <v>517</v>
      </c>
      <c r="F160" s="123" t="s">
        <v>532</v>
      </c>
      <c r="G160" s="127">
        <v>9783</v>
      </c>
      <c r="H160" s="128" t="s">
        <v>776</v>
      </c>
      <c r="I160" s="129">
        <v>44693</v>
      </c>
      <c r="J160" s="123"/>
    </row>
    <row r="161" spans="1:10" s="121" customFormat="1" hidden="1" x14ac:dyDescent="0.3">
      <c r="A161" s="123" t="s">
        <v>780</v>
      </c>
      <c r="B161" s="128" t="s">
        <v>776</v>
      </c>
      <c r="C161" s="126" t="s">
        <v>774</v>
      </c>
      <c r="D161" s="126" t="s">
        <v>781</v>
      </c>
      <c r="E161" s="126" t="s">
        <v>517</v>
      </c>
      <c r="F161" s="123" t="s">
        <v>532</v>
      </c>
      <c r="G161" s="127">
        <v>36106</v>
      </c>
      <c r="H161" s="128" t="s">
        <v>776</v>
      </c>
      <c r="I161" s="129">
        <v>44693</v>
      </c>
      <c r="J161" s="123"/>
    </row>
    <row r="162" spans="1:10" s="121" customFormat="1" hidden="1" x14ac:dyDescent="0.3">
      <c r="A162" s="123" t="s">
        <v>782</v>
      </c>
      <c r="B162" s="128" t="s">
        <v>776</v>
      </c>
      <c r="C162" s="126" t="s">
        <v>774</v>
      </c>
      <c r="D162" s="126" t="s">
        <v>781</v>
      </c>
      <c r="E162" s="126" t="s">
        <v>541</v>
      </c>
      <c r="F162" s="123" t="s">
        <v>532</v>
      </c>
      <c r="G162" s="127">
        <v>8999</v>
      </c>
      <c r="H162" s="128" t="s">
        <v>776</v>
      </c>
      <c r="I162" s="129">
        <v>44693</v>
      </c>
      <c r="J162" s="123"/>
    </row>
    <row r="163" spans="1:10" s="121" customFormat="1" hidden="1" x14ac:dyDescent="0.3">
      <c r="A163" s="123" t="s">
        <v>783</v>
      </c>
      <c r="B163" s="128" t="s">
        <v>776</v>
      </c>
      <c r="C163" s="126" t="s">
        <v>774</v>
      </c>
      <c r="D163" s="126" t="s">
        <v>775</v>
      </c>
      <c r="E163" s="126" t="s">
        <v>520</v>
      </c>
      <c r="F163" s="123" t="s">
        <v>532</v>
      </c>
      <c r="G163" s="127">
        <v>16620</v>
      </c>
      <c r="H163" s="128" t="s">
        <v>776</v>
      </c>
      <c r="I163" s="129">
        <v>44693</v>
      </c>
      <c r="J163" s="123"/>
    </row>
    <row r="164" spans="1:10" s="121" customFormat="1" hidden="1" x14ac:dyDescent="0.3">
      <c r="A164" s="123" t="s">
        <v>784</v>
      </c>
      <c r="B164" s="128" t="s">
        <v>776</v>
      </c>
      <c r="C164" s="126" t="s">
        <v>774</v>
      </c>
      <c r="D164" s="126" t="s">
        <v>781</v>
      </c>
      <c r="E164" s="126" t="s">
        <v>547</v>
      </c>
      <c r="F164" s="123" t="s">
        <v>532</v>
      </c>
      <c r="G164" s="127">
        <v>1410</v>
      </c>
      <c r="H164" s="128" t="s">
        <v>776</v>
      </c>
      <c r="I164" s="129">
        <v>44693</v>
      </c>
      <c r="J164" s="123"/>
    </row>
    <row r="165" spans="1:10" s="121" customFormat="1" hidden="1" x14ac:dyDescent="0.3">
      <c r="A165" s="123" t="s">
        <v>785</v>
      </c>
      <c r="B165" s="128" t="s">
        <v>668</v>
      </c>
      <c r="C165" s="126" t="s">
        <v>786</v>
      </c>
      <c r="D165" s="126" t="s">
        <v>787</v>
      </c>
      <c r="E165" s="126" t="s">
        <v>520</v>
      </c>
      <c r="F165" s="123" t="s">
        <v>14</v>
      </c>
      <c r="G165" s="127">
        <v>99000</v>
      </c>
      <c r="H165" s="128" t="s">
        <v>668</v>
      </c>
      <c r="I165" s="129">
        <v>44693</v>
      </c>
      <c r="J165" s="123"/>
    </row>
    <row r="166" spans="1:10" s="121" customFormat="1" hidden="1" x14ac:dyDescent="0.3">
      <c r="A166" s="123" t="s">
        <v>788</v>
      </c>
      <c r="B166" s="128" t="s">
        <v>668</v>
      </c>
      <c r="C166" s="126" t="s">
        <v>786</v>
      </c>
      <c r="D166" s="126" t="s">
        <v>787</v>
      </c>
      <c r="E166" s="126" t="s">
        <v>574</v>
      </c>
      <c r="F166" s="123" t="s">
        <v>14</v>
      </c>
      <c r="G166" s="127">
        <v>15000</v>
      </c>
      <c r="H166" s="128" t="s">
        <v>668</v>
      </c>
      <c r="I166" s="129">
        <v>44693</v>
      </c>
      <c r="J166" s="123"/>
    </row>
    <row r="167" spans="1:10" s="121" customFormat="1" hidden="1" x14ac:dyDescent="0.3">
      <c r="A167" s="123" t="s">
        <v>789</v>
      </c>
      <c r="B167" s="128" t="s">
        <v>668</v>
      </c>
      <c r="C167" s="126" t="s">
        <v>786</v>
      </c>
      <c r="D167" s="126" t="s">
        <v>787</v>
      </c>
      <c r="E167" s="126" t="s">
        <v>547</v>
      </c>
      <c r="F167" s="123" t="s">
        <v>14</v>
      </c>
      <c r="G167" s="127">
        <v>2700</v>
      </c>
      <c r="H167" s="128" t="s">
        <v>668</v>
      </c>
      <c r="I167" s="129">
        <v>44693</v>
      </c>
      <c r="J167" s="123"/>
    </row>
    <row r="168" spans="1:10" s="121" customFormat="1" hidden="1" x14ac:dyDescent="0.3">
      <c r="A168" s="123" t="s">
        <v>790</v>
      </c>
      <c r="B168" s="128" t="s">
        <v>668</v>
      </c>
      <c r="C168" s="126" t="s">
        <v>786</v>
      </c>
      <c r="D168" s="126" t="s">
        <v>787</v>
      </c>
      <c r="E168" s="126" t="s">
        <v>586</v>
      </c>
      <c r="F168" s="123" t="s">
        <v>14</v>
      </c>
      <c r="G168" s="127">
        <v>55500</v>
      </c>
      <c r="H168" s="128" t="s">
        <v>668</v>
      </c>
      <c r="I168" s="129">
        <v>44693</v>
      </c>
      <c r="J168" s="123"/>
    </row>
    <row r="169" spans="1:10" s="121" customFormat="1" hidden="1" x14ac:dyDescent="0.3">
      <c r="A169" s="123" t="s">
        <v>791</v>
      </c>
      <c r="B169" s="128" t="s">
        <v>668</v>
      </c>
      <c r="C169" s="126" t="s">
        <v>786</v>
      </c>
      <c r="D169" s="126" t="s">
        <v>787</v>
      </c>
      <c r="E169" s="126" t="s">
        <v>536</v>
      </c>
      <c r="F169" s="123" t="s">
        <v>14</v>
      </c>
      <c r="G169" s="127">
        <v>60000</v>
      </c>
      <c r="H169" s="128" t="s">
        <v>668</v>
      </c>
      <c r="I169" s="129">
        <v>44693</v>
      </c>
      <c r="J169" s="123"/>
    </row>
    <row r="170" spans="1:10" s="121" customFormat="1" hidden="1" x14ac:dyDescent="0.3">
      <c r="A170" s="123" t="s">
        <v>792</v>
      </c>
      <c r="B170" s="128" t="s">
        <v>668</v>
      </c>
      <c r="C170" s="126" t="s">
        <v>786</v>
      </c>
      <c r="D170" s="126" t="s">
        <v>787</v>
      </c>
      <c r="E170" s="126" t="s">
        <v>576</v>
      </c>
      <c r="F170" s="123" t="s">
        <v>14</v>
      </c>
      <c r="G170" s="127">
        <v>3600</v>
      </c>
      <c r="H170" s="128" t="s">
        <v>668</v>
      </c>
      <c r="I170" s="129">
        <v>44693</v>
      </c>
      <c r="J170" s="123"/>
    </row>
    <row r="171" spans="1:10" s="121" customFormat="1" hidden="1" x14ac:dyDescent="0.3">
      <c r="A171" s="123" t="s">
        <v>793</v>
      </c>
      <c r="B171" s="128" t="s">
        <v>668</v>
      </c>
      <c r="C171" s="126" t="s">
        <v>794</v>
      </c>
      <c r="D171" s="126" t="s">
        <v>795</v>
      </c>
      <c r="E171" s="126" t="s">
        <v>553</v>
      </c>
      <c r="F171" s="123" t="s">
        <v>9</v>
      </c>
      <c r="G171" s="127">
        <v>80676</v>
      </c>
      <c r="H171" s="128" t="s">
        <v>668</v>
      </c>
      <c r="I171" s="129">
        <v>44693</v>
      </c>
      <c r="J171" s="123"/>
    </row>
    <row r="172" spans="1:10" s="121" customFormat="1" hidden="1" x14ac:dyDescent="0.3">
      <c r="A172" s="123" t="s">
        <v>796</v>
      </c>
      <c r="B172" s="128" t="s">
        <v>668</v>
      </c>
      <c r="C172" s="126" t="s">
        <v>794</v>
      </c>
      <c r="D172" s="126" t="s">
        <v>795</v>
      </c>
      <c r="E172" s="126" t="s">
        <v>566</v>
      </c>
      <c r="F172" s="123" t="s">
        <v>9</v>
      </c>
      <c r="G172" s="127">
        <v>89520</v>
      </c>
      <c r="H172" s="128" t="s">
        <v>668</v>
      </c>
      <c r="I172" s="129">
        <v>44693</v>
      </c>
      <c r="J172" s="123"/>
    </row>
    <row r="173" spans="1:10" s="121" customFormat="1" hidden="1" x14ac:dyDescent="0.3">
      <c r="A173" s="123" t="s">
        <v>797</v>
      </c>
      <c r="B173" s="128" t="s">
        <v>664</v>
      </c>
      <c r="C173" s="126" t="s">
        <v>798</v>
      </c>
      <c r="D173" s="126" t="s">
        <v>799</v>
      </c>
      <c r="E173" s="126" t="s">
        <v>658</v>
      </c>
      <c r="F173" s="123" t="s">
        <v>14</v>
      </c>
      <c r="G173" s="127">
        <v>10800</v>
      </c>
      <c r="H173" s="128" t="s">
        <v>664</v>
      </c>
      <c r="I173" s="129">
        <v>44693</v>
      </c>
      <c r="J173" s="123"/>
    </row>
    <row r="174" spans="1:10" s="121" customFormat="1" hidden="1" x14ac:dyDescent="0.3">
      <c r="A174" s="123" t="s">
        <v>800</v>
      </c>
      <c r="B174" s="128" t="s">
        <v>668</v>
      </c>
      <c r="C174" s="126" t="s">
        <v>798</v>
      </c>
      <c r="D174" s="126" t="s">
        <v>801</v>
      </c>
      <c r="E174" s="126" t="s">
        <v>658</v>
      </c>
      <c r="F174" s="123" t="s">
        <v>14</v>
      </c>
      <c r="G174" s="127">
        <v>9000</v>
      </c>
      <c r="H174" s="128" t="s">
        <v>668</v>
      </c>
      <c r="I174" s="129">
        <v>44693</v>
      </c>
      <c r="J174" s="123"/>
    </row>
    <row r="175" spans="1:10" s="121" customFormat="1" hidden="1" x14ac:dyDescent="0.3">
      <c r="A175" s="123" t="s">
        <v>802</v>
      </c>
      <c r="B175" s="128" t="s">
        <v>550</v>
      </c>
      <c r="C175" s="126" t="s">
        <v>798</v>
      </c>
      <c r="D175" s="126" t="s">
        <v>803</v>
      </c>
      <c r="E175" s="126" t="s">
        <v>576</v>
      </c>
      <c r="F175" s="123" t="s">
        <v>10</v>
      </c>
      <c r="G175" s="127">
        <v>8420</v>
      </c>
      <c r="H175" s="128" t="s">
        <v>550</v>
      </c>
      <c r="I175" s="129">
        <v>44693</v>
      </c>
      <c r="J175" s="123"/>
    </row>
    <row r="176" spans="1:10" s="121" customFormat="1" hidden="1" x14ac:dyDescent="0.3">
      <c r="A176" s="123" t="s">
        <v>804</v>
      </c>
      <c r="B176" s="128" t="s">
        <v>550</v>
      </c>
      <c r="C176" s="126" t="s">
        <v>798</v>
      </c>
      <c r="D176" s="126" t="s">
        <v>803</v>
      </c>
      <c r="E176" s="126" t="s">
        <v>658</v>
      </c>
      <c r="F176" s="123" t="s">
        <v>10</v>
      </c>
      <c r="G176" s="127">
        <v>12000</v>
      </c>
      <c r="H176" s="128" t="s">
        <v>550</v>
      </c>
      <c r="I176" s="129">
        <v>44693</v>
      </c>
      <c r="J176" s="123"/>
    </row>
    <row r="177" spans="1:10" s="121" customFormat="1" hidden="1" x14ac:dyDescent="0.3">
      <c r="A177" s="123" t="s">
        <v>805</v>
      </c>
      <c r="B177" s="128" t="s">
        <v>550</v>
      </c>
      <c r="C177" s="126" t="s">
        <v>798</v>
      </c>
      <c r="D177" s="126" t="s">
        <v>806</v>
      </c>
      <c r="E177" s="126" t="s">
        <v>658</v>
      </c>
      <c r="F177" s="123" t="s">
        <v>9</v>
      </c>
      <c r="G177" s="127">
        <v>7200</v>
      </c>
      <c r="H177" s="128" t="s">
        <v>550</v>
      </c>
      <c r="I177" s="129">
        <v>44693</v>
      </c>
      <c r="J177" s="123"/>
    </row>
    <row r="178" spans="1:10" s="121" customFormat="1" hidden="1" x14ac:dyDescent="0.3">
      <c r="A178" s="123" t="s">
        <v>807</v>
      </c>
      <c r="B178" s="128" t="s">
        <v>668</v>
      </c>
      <c r="C178" s="126" t="s">
        <v>798</v>
      </c>
      <c r="D178" s="126" t="s">
        <v>801</v>
      </c>
      <c r="E178" s="126" t="s">
        <v>600</v>
      </c>
      <c r="F178" s="123" t="s">
        <v>14</v>
      </c>
      <c r="G178" s="127">
        <v>1836</v>
      </c>
      <c r="H178" s="128" t="s">
        <v>668</v>
      </c>
      <c r="I178" s="129">
        <v>44693</v>
      </c>
      <c r="J178" s="123"/>
    </row>
    <row r="179" spans="1:10" s="121" customFormat="1" hidden="1" x14ac:dyDescent="0.3">
      <c r="A179" s="123" t="s">
        <v>808</v>
      </c>
      <c r="B179" s="128" t="s">
        <v>668</v>
      </c>
      <c r="C179" s="126" t="s">
        <v>798</v>
      </c>
      <c r="D179" s="126" t="s">
        <v>809</v>
      </c>
      <c r="E179" s="126" t="s">
        <v>658</v>
      </c>
      <c r="F179" s="123" t="s">
        <v>12</v>
      </c>
      <c r="G179" s="127">
        <v>7200</v>
      </c>
      <c r="H179" s="128" t="s">
        <v>668</v>
      </c>
      <c r="I179" s="129">
        <v>44693</v>
      </c>
      <c r="J179" s="123"/>
    </row>
    <row r="180" spans="1:10" s="121" customFormat="1" hidden="1" x14ac:dyDescent="0.3">
      <c r="A180" s="123" t="s">
        <v>810</v>
      </c>
      <c r="B180" s="128" t="s">
        <v>550</v>
      </c>
      <c r="C180" s="126" t="s">
        <v>798</v>
      </c>
      <c r="D180" s="126" t="s">
        <v>803</v>
      </c>
      <c r="E180" s="126" t="s">
        <v>600</v>
      </c>
      <c r="F180" s="123" t="s">
        <v>10</v>
      </c>
      <c r="G180" s="127">
        <v>9392</v>
      </c>
      <c r="H180" s="128" t="s">
        <v>550</v>
      </c>
      <c r="I180" s="129">
        <v>44693</v>
      </c>
      <c r="J180" s="123"/>
    </row>
    <row r="181" spans="1:10" s="121" customFormat="1" hidden="1" x14ac:dyDescent="0.3">
      <c r="A181" s="123" t="s">
        <v>811</v>
      </c>
      <c r="B181" s="128" t="s">
        <v>550</v>
      </c>
      <c r="C181" s="126" t="s">
        <v>798</v>
      </c>
      <c r="D181" s="126" t="s">
        <v>803</v>
      </c>
      <c r="E181" s="126" t="s">
        <v>586</v>
      </c>
      <c r="F181" s="123" t="s">
        <v>10</v>
      </c>
      <c r="G181" s="127">
        <v>1234</v>
      </c>
      <c r="H181" s="128" t="s">
        <v>550</v>
      </c>
      <c r="I181" s="129">
        <v>44693</v>
      </c>
      <c r="J181" s="123"/>
    </row>
    <row r="182" spans="1:10" s="121" customFormat="1" hidden="1" x14ac:dyDescent="0.3">
      <c r="A182" s="123" t="s">
        <v>812</v>
      </c>
      <c r="B182" s="128" t="s">
        <v>668</v>
      </c>
      <c r="C182" s="126" t="s">
        <v>798</v>
      </c>
      <c r="D182" s="126" t="s">
        <v>809</v>
      </c>
      <c r="E182" s="126" t="s">
        <v>576</v>
      </c>
      <c r="F182" s="123" t="s">
        <v>12</v>
      </c>
      <c r="G182" s="127">
        <v>1325</v>
      </c>
      <c r="H182" s="128" t="s">
        <v>668</v>
      </c>
      <c r="I182" s="129">
        <v>44693</v>
      </c>
      <c r="J182" s="123"/>
    </row>
    <row r="183" spans="1:10" s="121" customFormat="1" hidden="1" x14ac:dyDescent="0.3">
      <c r="A183" s="123" t="s">
        <v>813</v>
      </c>
      <c r="B183" s="128" t="s">
        <v>668</v>
      </c>
      <c r="C183" s="126" t="s">
        <v>798</v>
      </c>
      <c r="D183" s="126" t="s">
        <v>801</v>
      </c>
      <c r="E183" s="126" t="s">
        <v>586</v>
      </c>
      <c r="F183" s="123" t="s">
        <v>14</v>
      </c>
      <c r="G183" s="127">
        <v>2100</v>
      </c>
      <c r="H183" s="128" t="s">
        <v>668</v>
      </c>
      <c r="I183" s="129">
        <v>44693</v>
      </c>
      <c r="J183" s="123"/>
    </row>
    <row r="184" spans="1:10" s="121" customFormat="1" hidden="1" x14ac:dyDescent="0.3">
      <c r="A184" s="123" t="s">
        <v>814</v>
      </c>
      <c r="B184" s="128" t="s">
        <v>668</v>
      </c>
      <c r="C184" s="126" t="s">
        <v>798</v>
      </c>
      <c r="D184" s="126" t="s">
        <v>809</v>
      </c>
      <c r="E184" s="126" t="s">
        <v>547</v>
      </c>
      <c r="F184" s="123" t="s">
        <v>12</v>
      </c>
      <c r="G184" s="127">
        <v>1499</v>
      </c>
      <c r="H184" s="128" t="s">
        <v>668</v>
      </c>
      <c r="I184" s="129">
        <v>44693</v>
      </c>
      <c r="J184" s="123"/>
    </row>
    <row r="185" spans="1:10" s="121" customFormat="1" hidden="1" x14ac:dyDescent="0.3">
      <c r="A185" s="123" t="s">
        <v>815</v>
      </c>
      <c r="B185" s="128" t="s">
        <v>550</v>
      </c>
      <c r="C185" s="126" t="s">
        <v>798</v>
      </c>
      <c r="D185" s="126" t="s">
        <v>806</v>
      </c>
      <c r="E185" s="126" t="s">
        <v>600</v>
      </c>
      <c r="F185" s="123" t="s">
        <v>9</v>
      </c>
      <c r="G185" s="127">
        <v>4151</v>
      </c>
      <c r="H185" s="128" t="s">
        <v>550</v>
      </c>
      <c r="I185" s="129">
        <v>44693</v>
      </c>
      <c r="J185" s="123"/>
    </row>
    <row r="186" spans="1:10" s="121" customFormat="1" hidden="1" x14ac:dyDescent="0.3">
      <c r="A186" s="123" t="s">
        <v>816</v>
      </c>
      <c r="B186" s="128" t="s">
        <v>664</v>
      </c>
      <c r="C186" s="126" t="s">
        <v>798</v>
      </c>
      <c r="D186" s="126" t="s">
        <v>817</v>
      </c>
      <c r="E186" s="126" t="s">
        <v>658</v>
      </c>
      <c r="F186" s="123" t="s">
        <v>10</v>
      </c>
      <c r="G186" s="127">
        <v>9000</v>
      </c>
      <c r="H186" s="128" t="s">
        <v>664</v>
      </c>
      <c r="I186" s="129">
        <v>44693</v>
      </c>
      <c r="J186" s="123"/>
    </row>
    <row r="187" spans="1:10" s="121" customFormat="1" hidden="1" x14ac:dyDescent="0.3">
      <c r="A187" s="123" t="s">
        <v>818</v>
      </c>
      <c r="B187" s="128" t="s">
        <v>550</v>
      </c>
      <c r="C187" s="126" t="s">
        <v>798</v>
      </c>
      <c r="D187" s="126" t="s">
        <v>806</v>
      </c>
      <c r="E187" s="126" t="s">
        <v>586</v>
      </c>
      <c r="F187" s="123" t="s">
        <v>9</v>
      </c>
      <c r="G187" s="127">
        <v>1200</v>
      </c>
      <c r="H187" s="128" t="s">
        <v>550</v>
      </c>
      <c r="I187" s="129">
        <v>44693</v>
      </c>
      <c r="J187" s="123"/>
    </row>
    <row r="188" spans="1:10" s="121" customFormat="1" hidden="1" x14ac:dyDescent="0.3">
      <c r="A188" s="123" t="s">
        <v>819</v>
      </c>
      <c r="B188" s="128" t="s">
        <v>668</v>
      </c>
      <c r="C188" s="126" t="s">
        <v>820</v>
      </c>
      <c r="D188" s="126" t="s">
        <v>821</v>
      </c>
      <c r="E188" s="126" t="s">
        <v>822</v>
      </c>
      <c r="F188" s="123" t="s">
        <v>9</v>
      </c>
      <c r="G188" s="127">
        <v>18125.399999999998</v>
      </c>
      <c r="H188" s="128" t="s">
        <v>668</v>
      </c>
      <c r="I188" s="129">
        <v>44693</v>
      </c>
      <c r="J188" s="123"/>
    </row>
    <row r="189" spans="1:10" s="121" customFormat="1" hidden="1" x14ac:dyDescent="0.3">
      <c r="A189" s="123" t="s">
        <v>1768</v>
      </c>
      <c r="B189" s="122" t="s">
        <v>668</v>
      </c>
      <c r="C189" s="126" t="s">
        <v>1769</v>
      </c>
      <c r="D189" s="123" t="s">
        <v>1770</v>
      </c>
      <c r="E189" s="123" t="s">
        <v>531</v>
      </c>
      <c r="F189" s="123" t="s">
        <v>12</v>
      </c>
      <c r="G189" s="124">
        <v>36850.1</v>
      </c>
      <c r="H189" s="122" t="s">
        <v>668</v>
      </c>
      <c r="I189" s="125">
        <v>44824</v>
      </c>
      <c r="J189" s="123" t="s">
        <v>1829</v>
      </c>
    </row>
    <row r="190" spans="1:10" s="121" customFormat="1" hidden="1" x14ac:dyDescent="0.3">
      <c r="A190" s="123" t="s">
        <v>1771</v>
      </c>
      <c r="B190" s="122" t="s">
        <v>1718</v>
      </c>
      <c r="C190" s="126" t="s">
        <v>1772</v>
      </c>
      <c r="D190" s="123" t="s">
        <v>1773</v>
      </c>
      <c r="E190" s="123" t="s">
        <v>561</v>
      </c>
      <c r="F190" s="123" t="s">
        <v>9</v>
      </c>
      <c r="G190" s="124">
        <v>603.91000000000008</v>
      </c>
      <c r="H190" s="122" t="s">
        <v>1718</v>
      </c>
      <c r="I190" s="125">
        <v>44824</v>
      </c>
      <c r="J190" s="123" t="s">
        <v>1829</v>
      </c>
    </row>
    <row r="191" spans="1:10" s="121" customFormat="1" hidden="1" x14ac:dyDescent="0.3">
      <c r="A191" s="123" t="s">
        <v>1774</v>
      </c>
      <c r="B191" s="122" t="s">
        <v>1718</v>
      </c>
      <c r="C191" s="126" t="s">
        <v>1772</v>
      </c>
      <c r="D191" s="123" t="s">
        <v>1773</v>
      </c>
      <c r="E191" s="123" t="s">
        <v>531</v>
      </c>
      <c r="F191" s="123" t="s">
        <v>9</v>
      </c>
      <c r="G191" s="124">
        <v>42646.59</v>
      </c>
      <c r="H191" s="122" t="s">
        <v>1718</v>
      </c>
      <c r="I191" s="125">
        <v>44824</v>
      </c>
      <c r="J191" s="123" t="s">
        <v>1829</v>
      </c>
    </row>
    <row r="192" spans="1:10" s="121" customFormat="1" hidden="1" x14ac:dyDescent="0.3">
      <c r="A192" s="123" t="s">
        <v>1775</v>
      </c>
      <c r="B192" s="122" t="s">
        <v>668</v>
      </c>
      <c r="C192" s="126" t="s">
        <v>1776</v>
      </c>
      <c r="D192" s="123" t="s">
        <v>1777</v>
      </c>
      <c r="E192" s="123" t="s">
        <v>928</v>
      </c>
      <c r="F192" s="123" t="s">
        <v>9</v>
      </c>
      <c r="G192" s="124">
        <v>177.15999999999997</v>
      </c>
      <c r="H192" s="122" t="s">
        <v>668</v>
      </c>
      <c r="I192" s="125">
        <v>44824</v>
      </c>
      <c r="J192" s="123" t="s">
        <v>1829</v>
      </c>
    </row>
    <row r="193" spans="1:10" s="121" customFormat="1" hidden="1" x14ac:dyDescent="0.3">
      <c r="A193" s="123" t="s">
        <v>1778</v>
      </c>
      <c r="B193" s="122" t="s">
        <v>668</v>
      </c>
      <c r="C193" s="126" t="s">
        <v>1776</v>
      </c>
      <c r="D193" s="123" t="s">
        <v>1777</v>
      </c>
      <c r="E193" s="123" t="s">
        <v>531</v>
      </c>
      <c r="F193" s="123" t="s">
        <v>9</v>
      </c>
      <c r="G193" s="124">
        <v>46085.83</v>
      </c>
      <c r="H193" s="122" t="s">
        <v>668</v>
      </c>
      <c r="I193" s="125">
        <v>44824</v>
      </c>
      <c r="J193" s="123" t="s">
        <v>1829</v>
      </c>
    </row>
    <row r="194" spans="1:10" s="121" customFormat="1" hidden="1" x14ac:dyDescent="0.3">
      <c r="A194" s="123" t="s">
        <v>1779</v>
      </c>
      <c r="B194" s="122" t="s">
        <v>668</v>
      </c>
      <c r="C194" s="126" t="s">
        <v>1776</v>
      </c>
      <c r="D194" s="123" t="s">
        <v>1777</v>
      </c>
      <c r="E194" s="123" t="s">
        <v>576</v>
      </c>
      <c r="F194" s="123" t="s">
        <v>9</v>
      </c>
      <c r="G194" s="124">
        <v>3044.25</v>
      </c>
      <c r="H194" s="122" t="s">
        <v>668</v>
      </c>
      <c r="I194" s="125">
        <v>44824</v>
      </c>
      <c r="J194" s="123" t="s">
        <v>1829</v>
      </c>
    </row>
    <row r="195" spans="1:10" s="121" customFormat="1" hidden="1" x14ac:dyDescent="0.3">
      <c r="A195" s="123" t="s">
        <v>1780</v>
      </c>
      <c r="B195" s="122" t="s">
        <v>1718</v>
      </c>
      <c r="C195" s="126" t="s">
        <v>1734</v>
      </c>
      <c r="D195" s="123" t="s">
        <v>1735</v>
      </c>
      <c r="E195" s="123" t="s">
        <v>566</v>
      </c>
      <c r="F195" s="123" t="s">
        <v>9</v>
      </c>
      <c r="G195" s="124">
        <v>11666.54</v>
      </c>
      <c r="H195" s="122" t="s">
        <v>1718</v>
      </c>
      <c r="I195" s="125">
        <v>44824</v>
      </c>
      <c r="J195" s="123" t="s">
        <v>1829</v>
      </c>
    </row>
    <row r="196" spans="1:10" s="121" customFormat="1" hidden="1" x14ac:dyDescent="0.3">
      <c r="A196" s="123" t="s">
        <v>1781</v>
      </c>
      <c r="B196" s="122" t="s">
        <v>1718</v>
      </c>
      <c r="C196" s="126" t="s">
        <v>1734</v>
      </c>
      <c r="D196" s="123" t="s">
        <v>1737</v>
      </c>
      <c r="E196" s="123" t="s">
        <v>566</v>
      </c>
      <c r="F196" s="123" t="s">
        <v>9</v>
      </c>
      <c r="G196" s="124">
        <v>11666.54</v>
      </c>
      <c r="H196" s="122" t="s">
        <v>1718</v>
      </c>
      <c r="I196" s="125">
        <v>44824</v>
      </c>
      <c r="J196" s="123" t="s">
        <v>1829</v>
      </c>
    </row>
    <row r="197" spans="1:10" s="121" customFormat="1" hidden="1" x14ac:dyDescent="0.3">
      <c r="A197" s="123" t="s">
        <v>1782</v>
      </c>
      <c r="B197" s="122" t="s">
        <v>1718</v>
      </c>
      <c r="C197" s="126" t="s">
        <v>1734</v>
      </c>
      <c r="D197" s="123" t="s">
        <v>1783</v>
      </c>
      <c r="E197" s="123" t="s">
        <v>566</v>
      </c>
      <c r="F197" s="123" t="s">
        <v>9</v>
      </c>
      <c r="G197" s="124">
        <v>11826.099999999999</v>
      </c>
      <c r="H197" s="122" t="s">
        <v>1718</v>
      </c>
      <c r="I197" s="125">
        <v>44824</v>
      </c>
      <c r="J197" s="123" t="s">
        <v>1829</v>
      </c>
    </row>
    <row r="198" spans="1:10" s="121" customFormat="1" hidden="1" x14ac:dyDescent="0.3">
      <c r="A198" s="123" t="s">
        <v>1784</v>
      </c>
      <c r="B198" s="122" t="s">
        <v>826</v>
      </c>
      <c r="C198" s="126" t="s">
        <v>1785</v>
      </c>
      <c r="D198" s="123" t="s">
        <v>1786</v>
      </c>
      <c r="E198" s="123" t="s">
        <v>553</v>
      </c>
      <c r="F198" s="123" t="s">
        <v>10</v>
      </c>
      <c r="G198" s="124">
        <v>3633.8799999999992</v>
      </c>
      <c r="H198" s="122" t="s">
        <v>826</v>
      </c>
      <c r="I198" s="125">
        <v>44824</v>
      </c>
      <c r="J198" s="123" t="s">
        <v>1829</v>
      </c>
    </row>
    <row r="199" spans="1:10" s="121" customFormat="1" hidden="1" x14ac:dyDescent="0.3">
      <c r="A199" s="123" t="s">
        <v>1787</v>
      </c>
      <c r="B199" s="122" t="s">
        <v>826</v>
      </c>
      <c r="C199" s="126" t="s">
        <v>1785</v>
      </c>
      <c r="D199" s="123" t="s">
        <v>1786</v>
      </c>
      <c r="E199" s="123" t="s">
        <v>566</v>
      </c>
      <c r="F199" s="123" t="s">
        <v>10</v>
      </c>
      <c r="G199" s="124">
        <v>2043.2999999999993</v>
      </c>
      <c r="H199" s="122" t="s">
        <v>826</v>
      </c>
      <c r="I199" s="125">
        <v>44824</v>
      </c>
      <c r="J199" s="123" t="s">
        <v>1829</v>
      </c>
    </row>
    <row r="200" spans="1:10" s="121" customFormat="1" hidden="1" x14ac:dyDescent="0.3">
      <c r="A200" s="123" t="s">
        <v>1788</v>
      </c>
      <c r="B200" s="122" t="s">
        <v>826</v>
      </c>
      <c r="C200" s="126" t="s">
        <v>1785</v>
      </c>
      <c r="D200" s="123" t="s">
        <v>1786</v>
      </c>
      <c r="E200" s="123" t="s">
        <v>738</v>
      </c>
      <c r="F200" s="123" t="s">
        <v>10</v>
      </c>
      <c r="G200" s="124">
        <v>1280.94</v>
      </c>
      <c r="H200" s="122" t="s">
        <v>826</v>
      </c>
      <c r="I200" s="125">
        <v>44824</v>
      </c>
      <c r="J200" s="123" t="s">
        <v>1829</v>
      </c>
    </row>
    <row r="201" spans="1:10" s="121" customFormat="1" hidden="1" x14ac:dyDescent="0.3">
      <c r="A201" s="123" t="s">
        <v>1789</v>
      </c>
      <c r="B201" s="122" t="s">
        <v>826</v>
      </c>
      <c r="C201" s="126" t="s">
        <v>1785</v>
      </c>
      <c r="D201" s="123" t="s">
        <v>1786</v>
      </c>
      <c r="E201" s="123" t="s">
        <v>547</v>
      </c>
      <c r="F201" s="123" t="s">
        <v>10</v>
      </c>
      <c r="G201" s="124">
        <v>198</v>
      </c>
      <c r="H201" s="122" t="s">
        <v>826</v>
      </c>
      <c r="I201" s="125">
        <v>44824</v>
      </c>
      <c r="J201" s="123" t="s">
        <v>1829</v>
      </c>
    </row>
    <row r="202" spans="1:10" s="121" customFormat="1" hidden="1" x14ac:dyDescent="0.3">
      <c r="A202" s="123" t="s">
        <v>1790</v>
      </c>
      <c r="B202" s="122" t="s">
        <v>826</v>
      </c>
      <c r="C202" s="126" t="s">
        <v>1785</v>
      </c>
      <c r="D202" s="123" t="s">
        <v>1786</v>
      </c>
      <c r="E202" s="123" t="s">
        <v>534</v>
      </c>
      <c r="F202" s="123" t="s">
        <v>10</v>
      </c>
      <c r="G202" s="124">
        <v>113.44</v>
      </c>
      <c r="H202" s="122" t="s">
        <v>826</v>
      </c>
      <c r="I202" s="125">
        <v>44824</v>
      </c>
      <c r="J202" s="123" t="s">
        <v>1829</v>
      </c>
    </row>
    <row r="203" spans="1:10" s="121" customFormat="1" hidden="1" x14ac:dyDescent="0.3">
      <c r="A203" s="123" t="s">
        <v>1791</v>
      </c>
      <c r="B203" s="122" t="s">
        <v>826</v>
      </c>
      <c r="C203" s="126" t="s">
        <v>1785</v>
      </c>
      <c r="D203" s="123" t="s">
        <v>1786</v>
      </c>
      <c r="E203" s="123" t="s">
        <v>586</v>
      </c>
      <c r="F203" s="123" t="s">
        <v>10</v>
      </c>
      <c r="G203" s="124">
        <v>90.360000000000014</v>
      </c>
      <c r="H203" s="122" t="s">
        <v>826</v>
      </c>
      <c r="I203" s="125">
        <v>44824</v>
      </c>
      <c r="J203" s="123" t="s">
        <v>1829</v>
      </c>
    </row>
    <row r="204" spans="1:10" s="121" customFormat="1" hidden="1" x14ac:dyDescent="0.3">
      <c r="A204" s="123" t="s">
        <v>1792</v>
      </c>
      <c r="B204" s="122" t="s">
        <v>826</v>
      </c>
      <c r="C204" s="126" t="s">
        <v>1785</v>
      </c>
      <c r="D204" s="123" t="s">
        <v>1786</v>
      </c>
      <c r="E204" s="123" t="s">
        <v>1793</v>
      </c>
      <c r="F204" s="123" t="s">
        <v>10</v>
      </c>
      <c r="G204" s="124">
        <v>45.180000000000007</v>
      </c>
      <c r="H204" s="122" t="s">
        <v>826</v>
      </c>
      <c r="I204" s="125">
        <v>44824</v>
      </c>
      <c r="J204" s="123" t="s">
        <v>1829</v>
      </c>
    </row>
    <row r="205" spans="1:10" s="121" customFormat="1" hidden="1" x14ac:dyDescent="0.3">
      <c r="A205" s="123" t="s">
        <v>1794</v>
      </c>
      <c r="B205" s="122" t="s">
        <v>826</v>
      </c>
      <c r="C205" s="126" t="s">
        <v>1785</v>
      </c>
      <c r="D205" s="123" t="s">
        <v>1786</v>
      </c>
      <c r="E205" s="123" t="s">
        <v>574</v>
      </c>
      <c r="F205" s="123" t="s">
        <v>10</v>
      </c>
      <c r="G205" s="124">
        <v>13.780000000000001</v>
      </c>
      <c r="H205" s="122" t="s">
        <v>826</v>
      </c>
      <c r="I205" s="125">
        <v>44824</v>
      </c>
      <c r="J205" s="123" t="s">
        <v>1829</v>
      </c>
    </row>
    <row r="206" spans="1:10" s="121" customFormat="1" x14ac:dyDescent="0.3">
      <c r="A206" s="123" t="s">
        <v>1795</v>
      </c>
      <c r="B206" s="122" t="s">
        <v>1796</v>
      </c>
      <c r="C206" s="126" t="s">
        <v>678</v>
      </c>
      <c r="D206" s="123" t="s">
        <v>679</v>
      </c>
      <c r="E206" s="123" t="s">
        <v>561</v>
      </c>
      <c r="F206" s="123" t="s">
        <v>9</v>
      </c>
      <c r="G206" s="124">
        <v>16216.73</v>
      </c>
      <c r="H206" s="122" t="s">
        <v>1796</v>
      </c>
      <c r="I206" s="125">
        <v>44824</v>
      </c>
      <c r="J206" s="123" t="s">
        <v>1829</v>
      </c>
    </row>
    <row r="207" spans="1:10" s="121" customFormat="1" hidden="1" x14ac:dyDescent="0.3">
      <c r="A207" s="123" t="s">
        <v>1797</v>
      </c>
      <c r="B207" s="122" t="s">
        <v>668</v>
      </c>
      <c r="C207" s="126" t="s">
        <v>1756</v>
      </c>
      <c r="D207" s="123" t="s">
        <v>1757</v>
      </c>
      <c r="E207" s="123" t="s">
        <v>561</v>
      </c>
      <c r="F207" s="123" t="s">
        <v>10</v>
      </c>
      <c r="G207" s="124">
        <v>7824.2400000000016</v>
      </c>
      <c r="H207" s="122" t="s">
        <v>668</v>
      </c>
      <c r="I207" s="125">
        <v>44824</v>
      </c>
      <c r="J207" s="123" t="s">
        <v>1829</v>
      </c>
    </row>
    <row r="208" spans="1:10" s="121" customFormat="1" hidden="1" x14ac:dyDescent="0.3">
      <c r="A208" s="123" t="s">
        <v>1798</v>
      </c>
      <c r="B208" s="122" t="s">
        <v>668</v>
      </c>
      <c r="C208" s="126" t="s">
        <v>1756</v>
      </c>
      <c r="D208" s="123" t="s">
        <v>1757</v>
      </c>
      <c r="E208" s="123" t="s">
        <v>547</v>
      </c>
      <c r="F208" s="123" t="s">
        <v>10</v>
      </c>
      <c r="G208" s="124">
        <v>3426.2299999999996</v>
      </c>
      <c r="H208" s="122" t="s">
        <v>668</v>
      </c>
      <c r="I208" s="125">
        <v>44824</v>
      </c>
      <c r="J208" s="123" t="s">
        <v>1829</v>
      </c>
    </row>
    <row r="209" spans="1:10" s="121" customFormat="1" hidden="1" x14ac:dyDescent="0.3">
      <c r="A209" s="123" t="s">
        <v>1799</v>
      </c>
      <c r="B209" s="122" t="s">
        <v>668</v>
      </c>
      <c r="C209" s="126" t="s">
        <v>1756</v>
      </c>
      <c r="D209" s="123" t="s">
        <v>1757</v>
      </c>
      <c r="E209" s="123" t="s">
        <v>576</v>
      </c>
      <c r="F209" s="123" t="s">
        <v>10</v>
      </c>
      <c r="G209" s="124">
        <v>6121.5</v>
      </c>
      <c r="H209" s="122" t="s">
        <v>668</v>
      </c>
      <c r="I209" s="125">
        <v>44824</v>
      </c>
      <c r="J209" s="123" t="s">
        <v>1829</v>
      </c>
    </row>
    <row r="210" spans="1:10" s="121" customFormat="1" hidden="1" x14ac:dyDescent="0.3">
      <c r="A210" s="123" t="s">
        <v>734</v>
      </c>
      <c r="B210" s="122" t="s">
        <v>594</v>
      </c>
      <c r="C210" s="126" t="s">
        <v>735</v>
      </c>
      <c r="D210" s="123" t="s">
        <v>736</v>
      </c>
      <c r="E210" s="123" t="s">
        <v>541</v>
      </c>
      <c r="F210" s="123" t="s">
        <v>9</v>
      </c>
      <c r="G210" s="124">
        <v>2268.3499999999985</v>
      </c>
      <c r="H210" s="122" t="s">
        <v>594</v>
      </c>
      <c r="I210" s="125">
        <v>44824</v>
      </c>
      <c r="J210" s="123" t="s">
        <v>1829</v>
      </c>
    </row>
    <row r="211" spans="1:10" s="121" customFormat="1" hidden="1" x14ac:dyDescent="0.3">
      <c r="A211" s="123" t="s">
        <v>1800</v>
      </c>
      <c r="B211" s="122" t="s">
        <v>1718</v>
      </c>
      <c r="C211" s="126" t="s">
        <v>743</v>
      </c>
      <c r="D211" s="123" t="s">
        <v>744</v>
      </c>
      <c r="E211" s="123" t="s">
        <v>541</v>
      </c>
      <c r="F211" s="123" t="s">
        <v>12</v>
      </c>
      <c r="G211" s="124">
        <v>24443.949999999997</v>
      </c>
      <c r="H211" s="122" t="s">
        <v>1718</v>
      </c>
      <c r="I211" s="125">
        <v>44824</v>
      </c>
      <c r="J211" s="123" t="s">
        <v>1829</v>
      </c>
    </row>
    <row r="212" spans="1:10" s="121" customFormat="1" hidden="1" x14ac:dyDescent="0.3">
      <c r="A212" s="123" t="s">
        <v>1801</v>
      </c>
      <c r="B212" s="122" t="s">
        <v>1718</v>
      </c>
      <c r="C212" s="126" t="s">
        <v>743</v>
      </c>
      <c r="D212" s="123" t="s">
        <v>744</v>
      </c>
      <c r="E212" s="123" t="s">
        <v>928</v>
      </c>
      <c r="F212" s="123" t="s">
        <v>12</v>
      </c>
      <c r="G212" s="124">
        <v>3218.59</v>
      </c>
      <c r="H212" s="122" t="s">
        <v>1718</v>
      </c>
      <c r="I212" s="125">
        <v>44824</v>
      </c>
      <c r="J212" s="123" t="s">
        <v>1829</v>
      </c>
    </row>
    <row r="213" spans="1:10" s="121" customFormat="1" hidden="1" x14ac:dyDescent="0.3">
      <c r="A213" s="123" t="s">
        <v>1802</v>
      </c>
      <c r="B213" s="122" t="s">
        <v>1718</v>
      </c>
      <c r="C213" s="126" t="s">
        <v>1803</v>
      </c>
      <c r="D213" s="123" t="s">
        <v>1804</v>
      </c>
      <c r="E213" s="123" t="s">
        <v>531</v>
      </c>
      <c r="F213" s="123" t="s">
        <v>10</v>
      </c>
      <c r="G213" s="124">
        <v>4973.09</v>
      </c>
      <c r="H213" s="122" t="s">
        <v>1718</v>
      </c>
      <c r="I213" s="125">
        <v>44824</v>
      </c>
      <c r="J213" s="123" t="s">
        <v>1829</v>
      </c>
    </row>
    <row r="214" spans="1:10" s="121" customFormat="1" hidden="1" x14ac:dyDescent="0.3">
      <c r="A214" s="123" t="s">
        <v>1805</v>
      </c>
      <c r="B214" s="122" t="s">
        <v>1718</v>
      </c>
      <c r="C214" s="126" t="s">
        <v>1803</v>
      </c>
      <c r="D214" s="123" t="s">
        <v>1804</v>
      </c>
      <c r="E214" s="123" t="s">
        <v>534</v>
      </c>
      <c r="F214" s="123" t="s">
        <v>10</v>
      </c>
      <c r="G214" s="124">
        <v>569.44999999999982</v>
      </c>
      <c r="H214" s="122" t="s">
        <v>1718</v>
      </c>
      <c r="I214" s="125">
        <v>44824</v>
      </c>
      <c r="J214" s="123" t="s">
        <v>1829</v>
      </c>
    </row>
    <row r="215" spans="1:10" s="121" customFormat="1" hidden="1" x14ac:dyDescent="0.3">
      <c r="A215" s="123" t="s">
        <v>1806</v>
      </c>
      <c r="B215" s="122" t="s">
        <v>907</v>
      </c>
      <c r="C215" s="126" t="s">
        <v>1807</v>
      </c>
      <c r="D215" s="123" t="s">
        <v>1808</v>
      </c>
      <c r="E215" s="123" t="s">
        <v>566</v>
      </c>
      <c r="F215" s="123" t="s">
        <v>11</v>
      </c>
      <c r="G215" s="124">
        <v>1765.1999999999998</v>
      </c>
      <c r="H215" s="122" t="s">
        <v>907</v>
      </c>
      <c r="I215" s="125">
        <v>44824</v>
      </c>
      <c r="J215" s="123" t="s">
        <v>1829</v>
      </c>
    </row>
    <row r="216" spans="1:10" s="121" customFormat="1" hidden="1" x14ac:dyDescent="0.3">
      <c r="A216" s="123" t="s">
        <v>1809</v>
      </c>
      <c r="B216" s="122" t="s">
        <v>907</v>
      </c>
      <c r="C216" s="126" t="s">
        <v>1807</v>
      </c>
      <c r="D216" s="123" t="s">
        <v>1810</v>
      </c>
      <c r="E216" s="123" t="s">
        <v>566</v>
      </c>
      <c r="F216" s="123" t="s">
        <v>11</v>
      </c>
      <c r="G216" s="124">
        <v>2185.3600000000006</v>
      </c>
      <c r="H216" s="122" t="s">
        <v>907</v>
      </c>
      <c r="I216" s="125">
        <v>44824</v>
      </c>
      <c r="J216" s="123" t="s">
        <v>1829</v>
      </c>
    </row>
    <row r="217" spans="1:10" s="121" customFormat="1" hidden="1" x14ac:dyDescent="0.3">
      <c r="A217" s="123" t="s">
        <v>823</v>
      </c>
      <c r="B217" s="122" t="s">
        <v>826</v>
      </c>
      <c r="C217" s="126" t="s">
        <v>824</v>
      </c>
      <c r="D217" s="123" t="s">
        <v>825</v>
      </c>
      <c r="E217" s="123" t="s">
        <v>822</v>
      </c>
      <c r="F217" s="123" t="s">
        <v>11</v>
      </c>
      <c r="G217" s="124">
        <v>2718</v>
      </c>
      <c r="H217" s="122" t="s">
        <v>826</v>
      </c>
      <c r="I217" s="125">
        <v>44879</v>
      </c>
      <c r="J217" s="123"/>
    </row>
    <row r="218" spans="1:10" s="121" customFormat="1" hidden="1" x14ac:dyDescent="0.3">
      <c r="A218" s="123" t="s">
        <v>827</v>
      </c>
      <c r="B218" s="122" t="s">
        <v>826</v>
      </c>
      <c r="C218" s="126" t="s">
        <v>828</v>
      </c>
      <c r="D218" s="123" t="s">
        <v>829</v>
      </c>
      <c r="E218" s="123" t="s">
        <v>708</v>
      </c>
      <c r="F218" s="123" t="s">
        <v>9</v>
      </c>
      <c r="G218" s="124">
        <v>10200</v>
      </c>
      <c r="H218" s="122" t="s">
        <v>826</v>
      </c>
      <c r="I218" s="125">
        <v>44879</v>
      </c>
      <c r="J218" s="123"/>
    </row>
    <row r="219" spans="1:10" s="121" customFormat="1" hidden="1" x14ac:dyDescent="0.3">
      <c r="A219" s="123" t="s">
        <v>830</v>
      </c>
      <c r="B219" s="122" t="s">
        <v>826</v>
      </c>
      <c r="C219" s="126" t="s">
        <v>828</v>
      </c>
      <c r="D219" s="123" t="s">
        <v>829</v>
      </c>
      <c r="E219" s="123" t="s">
        <v>708</v>
      </c>
      <c r="F219" s="123" t="s">
        <v>9</v>
      </c>
      <c r="G219" s="124">
        <v>18000</v>
      </c>
      <c r="H219" s="122" t="s">
        <v>826</v>
      </c>
      <c r="I219" s="125">
        <v>44879</v>
      </c>
      <c r="J219" s="123"/>
    </row>
    <row r="220" spans="1:10" s="121" customFormat="1" hidden="1" x14ac:dyDescent="0.3">
      <c r="A220" s="123" t="s">
        <v>831</v>
      </c>
      <c r="B220" s="122" t="s">
        <v>826</v>
      </c>
      <c r="C220" s="126" t="s">
        <v>828</v>
      </c>
      <c r="D220" s="123" t="s">
        <v>829</v>
      </c>
      <c r="E220" s="123" t="s">
        <v>526</v>
      </c>
      <c r="F220" s="123" t="s">
        <v>9</v>
      </c>
      <c r="G220" s="124">
        <v>25500</v>
      </c>
      <c r="H220" s="122" t="s">
        <v>826</v>
      </c>
      <c r="I220" s="125">
        <v>44879</v>
      </c>
      <c r="J220" s="123"/>
    </row>
    <row r="221" spans="1:10" s="121" customFormat="1" hidden="1" x14ac:dyDescent="0.3">
      <c r="A221" s="123" t="s">
        <v>832</v>
      </c>
      <c r="B221" s="122" t="s">
        <v>826</v>
      </c>
      <c r="C221" s="126" t="s">
        <v>828</v>
      </c>
      <c r="D221" s="123" t="s">
        <v>829</v>
      </c>
      <c r="E221" s="123" t="s">
        <v>522</v>
      </c>
      <c r="F221" s="123" t="s">
        <v>9</v>
      </c>
      <c r="G221" s="124">
        <v>12000</v>
      </c>
      <c r="H221" s="122" t="s">
        <v>826</v>
      </c>
      <c r="I221" s="125">
        <v>44879</v>
      </c>
      <c r="J221" s="123"/>
    </row>
    <row r="222" spans="1:10" s="121" customFormat="1" hidden="1" x14ac:dyDescent="0.3">
      <c r="A222" s="123" t="s">
        <v>833</v>
      </c>
      <c r="B222" s="122" t="s">
        <v>826</v>
      </c>
      <c r="C222" s="126" t="s">
        <v>828</v>
      </c>
      <c r="D222" s="123" t="s">
        <v>829</v>
      </c>
      <c r="E222" s="123" t="s">
        <v>520</v>
      </c>
      <c r="F222" s="123" t="s">
        <v>9</v>
      </c>
      <c r="G222" s="124">
        <v>27000</v>
      </c>
      <c r="H222" s="122" t="s">
        <v>826</v>
      </c>
      <c r="I222" s="125">
        <v>44879</v>
      </c>
      <c r="J222" s="123"/>
    </row>
    <row r="223" spans="1:10" s="121" customFormat="1" hidden="1" x14ac:dyDescent="0.3">
      <c r="A223" s="123" t="s">
        <v>834</v>
      </c>
      <c r="B223" s="122" t="s">
        <v>826</v>
      </c>
      <c r="C223" s="126" t="s">
        <v>828</v>
      </c>
      <c r="D223" s="123" t="s">
        <v>829</v>
      </c>
      <c r="E223" s="123" t="s">
        <v>529</v>
      </c>
      <c r="F223" s="123" t="s">
        <v>9</v>
      </c>
      <c r="G223" s="124">
        <v>14400</v>
      </c>
      <c r="H223" s="122" t="s">
        <v>826</v>
      </c>
      <c r="I223" s="125">
        <v>44879</v>
      </c>
      <c r="J223" s="123"/>
    </row>
    <row r="224" spans="1:10" s="121" customFormat="1" hidden="1" x14ac:dyDescent="0.3">
      <c r="A224" s="123" t="s">
        <v>835</v>
      </c>
      <c r="B224" s="122" t="s">
        <v>826</v>
      </c>
      <c r="C224" s="126" t="s">
        <v>828</v>
      </c>
      <c r="D224" s="123" t="s">
        <v>829</v>
      </c>
      <c r="E224" s="123" t="s">
        <v>534</v>
      </c>
      <c r="F224" s="123" t="s">
        <v>9</v>
      </c>
      <c r="G224" s="124">
        <v>9000</v>
      </c>
      <c r="H224" s="122" t="s">
        <v>826</v>
      </c>
      <c r="I224" s="125">
        <v>44879</v>
      </c>
      <c r="J224" s="123"/>
    </row>
    <row r="225" spans="1:10" s="121" customFormat="1" hidden="1" x14ac:dyDescent="0.3">
      <c r="A225" s="123" t="s">
        <v>836</v>
      </c>
      <c r="B225" s="122" t="s">
        <v>772</v>
      </c>
      <c r="C225" s="126" t="s">
        <v>837</v>
      </c>
      <c r="D225" s="123" t="s">
        <v>838</v>
      </c>
      <c r="E225" s="123" t="s">
        <v>520</v>
      </c>
      <c r="F225" s="123" t="s">
        <v>14</v>
      </c>
      <c r="G225" s="124">
        <v>34500</v>
      </c>
      <c r="H225" s="122" t="s">
        <v>772</v>
      </c>
      <c r="I225" s="125">
        <v>44879</v>
      </c>
      <c r="J225" s="123"/>
    </row>
    <row r="226" spans="1:10" s="121" customFormat="1" hidden="1" x14ac:dyDescent="0.3">
      <c r="A226" s="123" t="s">
        <v>839</v>
      </c>
      <c r="B226" s="122" t="s">
        <v>772</v>
      </c>
      <c r="C226" s="126" t="s">
        <v>837</v>
      </c>
      <c r="D226" s="123" t="s">
        <v>838</v>
      </c>
      <c r="E226" s="123" t="s">
        <v>611</v>
      </c>
      <c r="F226" s="123" t="s">
        <v>14</v>
      </c>
      <c r="G226" s="124">
        <v>2160</v>
      </c>
      <c r="H226" s="122" t="s">
        <v>772</v>
      </c>
      <c r="I226" s="125">
        <v>44879</v>
      </c>
      <c r="J226" s="123"/>
    </row>
    <row r="227" spans="1:10" s="121" customFormat="1" hidden="1" x14ac:dyDescent="0.3">
      <c r="A227" s="123" t="s">
        <v>840</v>
      </c>
      <c r="B227" s="122" t="s">
        <v>772</v>
      </c>
      <c r="C227" s="126" t="s">
        <v>837</v>
      </c>
      <c r="D227" s="123" t="s">
        <v>838</v>
      </c>
      <c r="E227" s="123" t="s">
        <v>586</v>
      </c>
      <c r="F227" s="123" t="s">
        <v>14</v>
      </c>
      <c r="G227" s="124">
        <v>1200</v>
      </c>
      <c r="H227" s="122" t="s">
        <v>772</v>
      </c>
      <c r="I227" s="125">
        <v>44879</v>
      </c>
      <c r="J227" s="123"/>
    </row>
    <row r="228" spans="1:10" s="121" customFormat="1" hidden="1" x14ac:dyDescent="0.3">
      <c r="A228" s="123" t="s">
        <v>841</v>
      </c>
      <c r="B228" s="122" t="s">
        <v>772</v>
      </c>
      <c r="C228" s="126" t="s">
        <v>837</v>
      </c>
      <c r="D228" s="123" t="s">
        <v>838</v>
      </c>
      <c r="E228" s="123" t="s">
        <v>576</v>
      </c>
      <c r="F228" s="123" t="s">
        <v>14</v>
      </c>
      <c r="G228" s="124">
        <v>1260</v>
      </c>
      <c r="H228" s="122" t="s">
        <v>772</v>
      </c>
      <c r="I228" s="125">
        <v>44879</v>
      </c>
      <c r="J228" s="123"/>
    </row>
    <row r="229" spans="1:10" s="121" customFormat="1" hidden="1" x14ac:dyDescent="0.3">
      <c r="A229" s="123" t="s">
        <v>842</v>
      </c>
      <c r="B229" s="122" t="s">
        <v>772</v>
      </c>
      <c r="C229" s="126" t="s">
        <v>837</v>
      </c>
      <c r="D229" s="123" t="s">
        <v>843</v>
      </c>
      <c r="E229" s="123" t="s">
        <v>536</v>
      </c>
      <c r="F229" s="123" t="s">
        <v>14</v>
      </c>
      <c r="G229" s="124">
        <v>33540</v>
      </c>
      <c r="H229" s="122" t="s">
        <v>772</v>
      </c>
      <c r="I229" s="125">
        <v>44879</v>
      </c>
      <c r="J229" s="123"/>
    </row>
    <row r="230" spans="1:10" s="121" customFormat="1" hidden="1" x14ac:dyDescent="0.3">
      <c r="A230" s="123" t="s">
        <v>844</v>
      </c>
      <c r="B230" s="122" t="s">
        <v>772</v>
      </c>
      <c r="C230" s="126" t="s">
        <v>837</v>
      </c>
      <c r="D230" s="123" t="s">
        <v>843</v>
      </c>
      <c r="E230" s="123" t="s">
        <v>520</v>
      </c>
      <c r="F230" s="123" t="s">
        <v>14</v>
      </c>
      <c r="G230" s="124">
        <v>59400</v>
      </c>
      <c r="H230" s="122" t="s">
        <v>772</v>
      </c>
      <c r="I230" s="125">
        <v>44879</v>
      </c>
      <c r="J230" s="123"/>
    </row>
    <row r="231" spans="1:10" s="121" customFormat="1" hidden="1" x14ac:dyDescent="0.3">
      <c r="A231" s="123" t="s">
        <v>845</v>
      </c>
      <c r="B231" s="122" t="s">
        <v>772</v>
      </c>
      <c r="C231" s="126" t="s">
        <v>837</v>
      </c>
      <c r="D231" s="123" t="s">
        <v>843</v>
      </c>
      <c r="E231" s="123" t="s">
        <v>529</v>
      </c>
      <c r="F231" s="123" t="s">
        <v>14</v>
      </c>
      <c r="G231" s="124">
        <v>23026.122000000003</v>
      </c>
      <c r="H231" s="122" t="s">
        <v>772</v>
      </c>
      <c r="I231" s="125">
        <v>44879</v>
      </c>
      <c r="J231" s="123"/>
    </row>
    <row r="232" spans="1:10" s="121" customFormat="1" hidden="1" x14ac:dyDescent="0.3">
      <c r="A232" s="123" t="s">
        <v>846</v>
      </c>
      <c r="B232" s="122" t="s">
        <v>772</v>
      </c>
      <c r="C232" s="126" t="s">
        <v>837</v>
      </c>
      <c r="D232" s="123" t="s">
        <v>843</v>
      </c>
      <c r="E232" s="123" t="s">
        <v>576</v>
      </c>
      <c r="F232" s="123" t="s">
        <v>14</v>
      </c>
      <c r="G232" s="124">
        <v>1365</v>
      </c>
      <c r="H232" s="122" t="s">
        <v>772</v>
      </c>
      <c r="I232" s="125">
        <v>44879</v>
      </c>
      <c r="J232" s="123"/>
    </row>
    <row r="233" spans="1:10" s="121" customFormat="1" hidden="1" x14ac:dyDescent="0.3">
      <c r="A233" s="123" t="s">
        <v>847</v>
      </c>
      <c r="B233" s="122" t="s">
        <v>826</v>
      </c>
      <c r="C233" s="126" t="s">
        <v>848</v>
      </c>
      <c r="D233" s="123" t="s">
        <v>849</v>
      </c>
      <c r="E233" s="123" t="s">
        <v>520</v>
      </c>
      <c r="F233" s="123" t="s">
        <v>11</v>
      </c>
      <c r="G233" s="124">
        <v>12462</v>
      </c>
      <c r="H233" s="122" t="s">
        <v>826</v>
      </c>
      <c r="I233" s="125">
        <v>44879</v>
      </c>
      <c r="J233" s="123"/>
    </row>
    <row r="234" spans="1:10" s="121" customFormat="1" hidden="1" x14ac:dyDescent="0.3">
      <c r="A234" s="123" t="s">
        <v>850</v>
      </c>
      <c r="B234" s="122" t="s">
        <v>826</v>
      </c>
      <c r="C234" s="126" t="s">
        <v>848</v>
      </c>
      <c r="D234" s="123" t="s">
        <v>851</v>
      </c>
      <c r="E234" s="123" t="s">
        <v>520</v>
      </c>
      <c r="F234" s="123" t="s">
        <v>11</v>
      </c>
      <c r="G234" s="124">
        <v>19399.2</v>
      </c>
      <c r="H234" s="122" t="s">
        <v>826</v>
      </c>
      <c r="I234" s="125">
        <v>44879</v>
      </c>
      <c r="J234" s="123"/>
    </row>
    <row r="235" spans="1:10" s="121" customFormat="1" hidden="1" x14ac:dyDescent="0.3">
      <c r="A235" s="123" t="s">
        <v>852</v>
      </c>
      <c r="B235" s="122" t="s">
        <v>550</v>
      </c>
      <c r="C235" s="126" t="s">
        <v>853</v>
      </c>
      <c r="D235" s="123" t="s">
        <v>854</v>
      </c>
      <c r="E235" s="123" t="s">
        <v>738</v>
      </c>
      <c r="F235" s="123" t="s">
        <v>10</v>
      </c>
      <c r="G235" s="124">
        <v>20706</v>
      </c>
      <c r="H235" s="122" t="s">
        <v>550</v>
      </c>
      <c r="I235" s="125">
        <v>44879</v>
      </c>
      <c r="J235" s="123"/>
    </row>
    <row r="236" spans="1:10" s="121" customFormat="1" hidden="1" x14ac:dyDescent="0.3">
      <c r="A236" s="123" t="s">
        <v>855</v>
      </c>
      <c r="B236" s="122" t="s">
        <v>668</v>
      </c>
      <c r="C236" s="126" t="s">
        <v>856</v>
      </c>
      <c r="D236" s="123" t="s">
        <v>857</v>
      </c>
      <c r="E236" s="123" t="s">
        <v>531</v>
      </c>
      <c r="F236" s="123" t="s">
        <v>12</v>
      </c>
      <c r="G236" s="124">
        <v>126761.40000000001</v>
      </c>
      <c r="H236" s="122" t="s">
        <v>668</v>
      </c>
      <c r="I236" s="125">
        <v>44879</v>
      </c>
      <c r="J236" s="123"/>
    </row>
    <row r="237" spans="1:10" s="121" customFormat="1" hidden="1" x14ac:dyDescent="0.3">
      <c r="A237" s="123" t="s">
        <v>858</v>
      </c>
      <c r="B237" s="122" t="s">
        <v>861</v>
      </c>
      <c r="C237" s="126" t="s">
        <v>859</v>
      </c>
      <c r="D237" s="123" t="s">
        <v>860</v>
      </c>
      <c r="E237" s="123" t="s">
        <v>520</v>
      </c>
      <c r="F237" s="123" t="s">
        <v>12</v>
      </c>
      <c r="G237" s="124">
        <v>344000</v>
      </c>
      <c r="H237" s="122" t="s">
        <v>861</v>
      </c>
      <c r="I237" s="125">
        <v>44879</v>
      </c>
      <c r="J237" s="123"/>
    </row>
    <row r="238" spans="1:10" s="121" customFormat="1" hidden="1" x14ac:dyDescent="0.3">
      <c r="A238" s="123" t="s">
        <v>862</v>
      </c>
      <c r="B238" s="122" t="s">
        <v>865</v>
      </c>
      <c r="C238" s="126" t="s">
        <v>863</v>
      </c>
      <c r="D238" s="123" t="s">
        <v>864</v>
      </c>
      <c r="E238" s="123" t="s">
        <v>531</v>
      </c>
      <c r="F238" s="123" t="s">
        <v>14</v>
      </c>
      <c r="G238" s="124">
        <v>7049</v>
      </c>
      <c r="H238" s="122" t="s">
        <v>865</v>
      </c>
      <c r="I238" s="125">
        <v>44879</v>
      </c>
      <c r="J238" s="123"/>
    </row>
    <row r="239" spans="1:10" s="121" customFormat="1" hidden="1" x14ac:dyDescent="0.3">
      <c r="A239" s="123" t="s">
        <v>866</v>
      </c>
      <c r="B239" s="122" t="s">
        <v>559</v>
      </c>
      <c r="C239" s="126" t="s">
        <v>867</v>
      </c>
      <c r="D239" s="123" t="s">
        <v>868</v>
      </c>
      <c r="E239" s="123" t="s">
        <v>534</v>
      </c>
      <c r="F239" s="123" t="s">
        <v>11</v>
      </c>
      <c r="G239" s="124">
        <v>142731</v>
      </c>
      <c r="H239" s="122" t="s">
        <v>559</v>
      </c>
      <c r="I239" s="125">
        <v>44879</v>
      </c>
      <c r="J239" s="123"/>
    </row>
    <row r="240" spans="1:10" s="121" customFormat="1" hidden="1" x14ac:dyDescent="0.3">
      <c r="A240" s="123" t="s">
        <v>869</v>
      </c>
      <c r="B240" s="122" t="s">
        <v>559</v>
      </c>
      <c r="C240" s="126" t="s">
        <v>867</v>
      </c>
      <c r="D240" s="123" t="s">
        <v>868</v>
      </c>
      <c r="E240" s="123" t="s">
        <v>561</v>
      </c>
      <c r="F240" s="123" t="s">
        <v>11</v>
      </c>
      <c r="G240" s="124">
        <v>282269</v>
      </c>
      <c r="H240" s="122" t="s">
        <v>559</v>
      </c>
      <c r="I240" s="125">
        <v>44879</v>
      </c>
      <c r="J240" s="123"/>
    </row>
    <row r="241" spans="1:10" s="121" customFormat="1" hidden="1" x14ac:dyDescent="0.3">
      <c r="A241" s="123" t="s">
        <v>870</v>
      </c>
      <c r="B241" s="122" t="s">
        <v>559</v>
      </c>
      <c r="C241" s="126" t="s">
        <v>867</v>
      </c>
      <c r="D241" s="123" t="s">
        <v>868</v>
      </c>
      <c r="E241" s="123" t="s">
        <v>534</v>
      </c>
      <c r="F241" s="123" t="s">
        <v>11</v>
      </c>
      <c r="G241" s="124">
        <v>75000</v>
      </c>
      <c r="H241" s="122" t="s">
        <v>559</v>
      </c>
      <c r="I241" s="125">
        <v>44879</v>
      </c>
      <c r="J241" s="123"/>
    </row>
    <row r="242" spans="1:10" s="121" customFormat="1" hidden="1" x14ac:dyDescent="0.3">
      <c r="A242" s="123" t="s">
        <v>871</v>
      </c>
      <c r="B242" s="122" t="s">
        <v>874</v>
      </c>
      <c r="C242" s="126" t="s">
        <v>872</v>
      </c>
      <c r="D242" s="123" t="s">
        <v>873</v>
      </c>
      <c r="E242" s="123" t="s">
        <v>553</v>
      </c>
      <c r="F242" s="123" t="s">
        <v>14</v>
      </c>
      <c r="G242" s="124">
        <v>9000</v>
      </c>
      <c r="H242" s="122" t="s">
        <v>874</v>
      </c>
      <c r="I242" s="125">
        <v>44879</v>
      </c>
      <c r="J242" s="123"/>
    </row>
    <row r="243" spans="1:10" s="121" customFormat="1" hidden="1" x14ac:dyDescent="0.3">
      <c r="A243" s="123" t="s">
        <v>875</v>
      </c>
      <c r="B243" s="122" t="s">
        <v>874</v>
      </c>
      <c r="C243" s="126" t="s">
        <v>872</v>
      </c>
      <c r="D243" s="123" t="s">
        <v>873</v>
      </c>
      <c r="E243" s="123" t="s">
        <v>586</v>
      </c>
      <c r="F243" s="123" t="s">
        <v>14</v>
      </c>
      <c r="G243" s="124">
        <v>1260</v>
      </c>
      <c r="H243" s="122" t="s">
        <v>874</v>
      </c>
      <c r="I243" s="125">
        <v>44879</v>
      </c>
      <c r="J243" s="123"/>
    </row>
    <row r="244" spans="1:10" s="121" customFormat="1" hidden="1" x14ac:dyDescent="0.3">
      <c r="A244" s="123" t="s">
        <v>876</v>
      </c>
      <c r="B244" s="122" t="s">
        <v>874</v>
      </c>
      <c r="C244" s="126" t="s">
        <v>872</v>
      </c>
      <c r="D244" s="123" t="s">
        <v>873</v>
      </c>
      <c r="E244" s="123" t="s">
        <v>520</v>
      </c>
      <c r="F244" s="123" t="s">
        <v>14</v>
      </c>
      <c r="G244" s="124">
        <v>19860</v>
      </c>
      <c r="H244" s="122" t="s">
        <v>874</v>
      </c>
      <c r="I244" s="125">
        <v>44879</v>
      </c>
      <c r="J244" s="123"/>
    </row>
    <row r="245" spans="1:10" s="121" customFormat="1" hidden="1" x14ac:dyDescent="0.3">
      <c r="A245" s="123" t="s">
        <v>877</v>
      </c>
      <c r="B245" s="122" t="s">
        <v>874</v>
      </c>
      <c r="C245" s="126" t="s">
        <v>872</v>
      </c>
      <c r="D245" s="123" t="s">
        <v>873</v>
      </c>
      <c r="E245" s="123" t="s">
        <v>878</v>
      </c>
      <c r="F245" s="123" t="s">
        <v>14</v>
      </c>
      <c r="G245" s="124">
        <v>16800</v>
      </c>
      <c r="H245" s="122" t="s">
        <v>874</v>
      </c>
      <c r="I245" s="125">
        <v>44879</v>
      </c>
      <c r="J245" s="123"/>
    </row>
    <row r="246" spans="1:10" s="121" customFormat="1" hidden="1" x14ac:dyDescent="0.3">
      <c r="A246" s="123" t="s">
        <v>879</v>
      </c>
      <c r="B246" s="122" t="s">
        <v>874</v>
      </c>
      <c r="C246" s="126" t="s">
        <v>872</v>
      </c>
      <c r="D246" s="123" t="s">
        <v>873</v>
      </c>
      <c r="E246" s="123" t="s">
        <v>529</v>
      </c>
      <c r="F246" s="123" t="s">
        <v>14</v>
      </c>
      <c r="G246" s="124">
        <v>1134</v>
      </c>
      <c r="H246" s="122" t="s">
        <v>874</v>
      </c>
      <c r="I246" s="125">
        <v>44879</v>
      </c>
      <c r="J246" s="123"/>
    </row>
    <row r="247" spans="1:10" s="121" customFormat="1" hidden="1" x14ac:dyDescent="0.3">
      <c r="A247" s="123" t="s">
        <v>880</v>
      </c>
      <c r="B247" s="122" t="s">
        <v>874</v>
      </c>
      <c r="C247" s="126" t="s">
        <v>872</v>
      </c>
      <c r="D247" s="123" t="s">
        <v>873</v>
      </c>
      <c r="E247" s="123" t="s">
        <v>520</v>
      </c>
      <c r="F247" s="123" t="s">
        <v>14</v>
      </c>
      <c r="G247" s="124">
        <v>15150</v>
      </c>
      <c r="H247" s="122" t="s">
        <v>874</v>
      </c>
      <c r="I247" s="125">
        <v>44879</v>
      </c>
      <c r="J247" s="123"/>
    </row>
    <row r="248" spans="1:10" s="121" customFormat="1" hidden="1" x14ac:dyDescent="0.3">
      <c r="A248" s="123" t="s">
        <v>881</v>
      </c>
      <c r="B248" s="122" t="s">
        <v>649</v>
      </c>
      <c r="C248" s="126" t="s">
        <v>882</v>
      </c>
      <c r="D248" s="123" t="s">
        <v>883</v>
      </c>
      <c r="E248" s="123" t="s">
        <v>553</v>
      </c>
      <c r="F248" s="123" t="s">
        <v>10</v>
      </c>
      <c r="G248" s="124">
        <v>12500</v>
      </c>
      <c r="H248" s="122" t="s">
        <v>649</v>
      </c>
      <c r="I248" s="125">
        <v>44879</v>
      </c>
      <c r="J248" s="123"/>
    </row>
    <row r="249" spans="1:10" s="121" customFormat="1" hidden="1" x14ac:dyDescent="0.3">
      <c r="A249" s="123" t="s">
        <v>884</v>
      </c>
      <c r="B249" s="122" t="s">
        <v>887</v>
      </c>
      <c r="C249" s="126" t="s">
        <v>885</v>
      </c>
      <c r="D249" s="123" t="s">
        <v>886</v>
      </c>
      <c r="E249" s="123" t="s">
        <v>586</v>
      </c>
      <c r="F249" s="123" t="s">
        <v>14</v>
      </c>
      <c r="G249" s="124">
        <v>1570</v>
      </c>
      <c r="H249" s="122" t="s">
        <v>887</v>
      </c>
      <c r="I249" s="125">
        <v>44879</v>
      </c>
      <c r="J249" s="123"/>
    </row>
    <row r="250" spans="1:10" s="121" customFormat="1" hidden="1" x14ac:dyDescent="0.3">
      <c r="A250" s="123" t="s">
        <v>888</v>
      </c>
      <c r="B250" s="122" t="s">
        <v>649</v>
      </c>
      <c r="C250" s="126" t="s">
        <v>889</v>
      </c>
      <c r="D250" s="123" t="s">
        <v>890</v>
      </c>
      <c r="E250" s="123" t="s">
        <v>520</v>
      </c>
      <c r="F250" s="123" t="s">
        <v>12</v>
      </c>
      <c r="G250" s="124">
        <v>18000</v>
      </c>
      <c r="H250" s="122" t="s">
        <v>649</v>
      </c>
      <c r="I250" s="125">
        <v>44879</v>
      </c>
      <c r="J250" s="123"/>
    </row>
    <row r="251" spans="1:10" s="121" customFormat="1" hidden="1" x14ac:dyDescent="0.3">
      <c r="A251" s="123" t="s">
        <v>891</v>
      </c>
      <c r="B251" s="122" t="s">
        <v>649</v>
      </c>
      <c r="C251" s="126" t="s">
        <v>889</v>
      </c>
      <c r="D251" s="123" t="s">
        <v>890</v>
      </c>
      <c r="E251" s="123" t="s">
        <v>545</v>
      </c>
      <c r="F251" s="123" t="s">
        <v>12</v>
      </c>
      <c r="G251" s="124">
        <v>9510</v>
      </c>
      <c r="H251" s="122" t="s">
        <v>649</v>
      </c>
      <c r="I251" s="125">
        <v>44879</v>
      </c>
      <c r="J251" s="123"/>
    </row>
    <row r="252" spans="1:10" s="121" customFormat="1" hidden="1" x14ac:dyDescent="0.3">
      <c r="A252" s="123" t="s">
        <v>892</v>
      </c>
      <c r="B252" s="122" t="s">
        <v>612</v>
      </c>
      <c r="C252" s="126" t="s">
        <v>893</v>
      </c>
      <c r="D252" s="123" t="s">
        <v>894</v>
      </c>
      <c r="E252" s="123" t="s">
        <v>541</v>
      </c>
      <c r="F252" s="123" t="s">
        <v>10</v>
      </c>
      <c r="G252" s="124">
        <v>30000</v>
      </c>
      <c r="H252" s="122" t="s">
        <v>612</v>
      </c>
      <c r="I252" s="125">
        <v>44879</v>
      </c>
      <c r="J252" s="123"/>
    </row>
    <row r="253" spans="1:10" s="121" customFormat="1" hidden="1" x14ac:dyDescent="0.3">
      <c r="A253" s="123" t="s">
        <v>895</v>
      </c>
      <c r="B253" s="122" t="s">
        <v>569</v>
      </c>
      <c r="C253" s="126" t="s">
        <v>896</v>
      </c>
      <c r="D253" s="123" t="s">
        <v>897</v>
      </c>
      <c r="E253" s="123" t="s">
        <v>566</v>
      </c>
      <c r="F253" s="123" t="s">
        <v>11</v>
      </c>
      <c r="G253" s="124">
        <v>70200</v>
      </c>
      <c r="H253" s="122" t="s">
        <v>569</v>
      </c>
      <c r="I253" s="125">
        <v>44879</v>
      </c>
      <c r="J253" s="123"/>
    </row>
    <row r="254" spans="1:10" s="121" customFormat="1" hidden="1" x14ac:dyDescent="0.3">
      <c r="A254" s="123" t="s">
        <v>898</v>
      </c>
      <c r="B254" s="122" t="s">
        <v>649</v>
      </c>
      <c r="C254" s="126" t="s">
        <v>899</v>
      </c>
      <c r="D254" s="123" t="s">
        <v>900</v>
      </c>
      <c r="E254" s="123" t="s">
        <v>522</v>
      </c>
      <c r="F254" s="123" t="s">
        <v>10</v>
      </c>
      <c r="G254" s="124">
        <v>23400</v>
      </c>
      <c r="H254" s="122" t="s">
        <v>649</v>
      </c>
      <c r="I254" s="125">
        <v>44879</v>
      </c>
      <c r="J254" s="123"/>
    </row>
    <row r="255" spans="1:10" s="121" customFormat="1" hidden="1" x14ac:dyDescent="0.3">
      <c r="A255" s="123" t="s">
        <v>901</v>
      </c>
      <c r="B255" s="122" t="s">
        <v>649</v>
      </c>
      <c r="C255" s="126" t="s">
        <v>899</v>
      </c>
      <c r="D255" s="123" t="s">
        <v>900</v>
      </c>
      <c r="E255" s="123" t="s">
        <v>536</v>
      </c>
      <c r="F255" s="123" t="s">
        <v>10</v>
      </c>
      <c r="G255" s="124">
        <v>2400</v>
      </c>
      <c r="H255" s="122" t="s">
        <v>649</v>
      </c>
      <c r="I255" s="125">
        <v>44879</v>
      </c>
      <c r="J255" s="123"/>
    </row>
    <row r="256" spans="1:10" s="121" customFormat="1" hidden="1" x14ac:dyDescent="0.3">
      <c r="A256" s="123" t="s">
        <v>902</v>
      </c>
      <c r="B256" s="122" t="s">
        <v>649</v>
      </c>
      <c r="C256" s="126" t="s">
        <v>899</v>
      </c>
      <c r="D256" s="123" t="s">
        <v>900</v>
      </c>
      <c r="E256" s="123" t="s">
        <v>526</v>
      </c>
      <c r="F256" s="123" t="s">
        <v>10</v>
      </c>
      <c r="G256" s="124">
        <v>18600</v>
      </c>
      <c r="H256" s="122" t="s">
        <v>649</v>
      </c>
      <c r="I256" s="125">
        <v>44879</v>
      </c>
      <c r="J256" s="123"/>
    </row>
    <row r="257" spans="1:10" s="121" customFormat="1" hidden="1" x14ac:dyDescent="0.3">
      <c r="A257" s="123" t="s">
        <v>903</v>
      </c>
      <c r="B257" s="122" t="s">
        <v>649</v>
      </c>
      <c r="C257" s="126" t="s">
        <v>899</v>
      </c>
      <c r="D257" s="123" t="s">
        <v>904</v>
      </c>
      <c r="E257" s="123" t="s">
        <v>696</v>
      </c>
      <c r="F257" s="123" t="s">
        <v>10</v>
      </c>
      <c r="G257" s="124">
        <v>1200</v>
      </c>
      <c r="H257" s="122" t="s">
        <v>649</v>
      </c>
      <c r="I257" s="125">
        <v>44879</v>
      </c>
      <c r="J257" s="123"/>
    </row>
    <row r="258" spans="1:10" s="121" customFormat="1" hidden="1" x14ac:dyDescent="0.3">
      <c r="A258" s="123" t="s">
        <v>905</v>
      </c>
      <c r="B258" s="122" t="s">
        <v>907</v>
      </c>
      <c r="C258" s="126" t="s">
        <v>899</v>
      </c>
      <c r="D258" s="123" t="s">
        <v>906</v>
      </c>
      <c r="E258" s="123" t="s">
        <v>574</v>
      </c>
      <c r="F258" s="123" t="s">
        <v>10</v>
      </c>
      <c r="G258" s="124">
        <v>8646</v>
      </c>
      <c r="H258" s="122" t="s">
        <v>907</v>
      </c>
      <c r="I258" s="125">
        <v>44879</v>
      </c>
      <c r="J258" s="123"/>
    </row>
    <row r="259" spans="1:10" s="121" customFormat="1" hidden="1" x14ac:dyDescent="0.3">
      <c r="A259" s="123" t="s">
        <v>908</v>
      </c>
      <c r="B259" s="122" t="s">
        <v>649</v>
      </c>
      <c r="C259" s="126" t="s">
        <v>899</v>
      </c>
      <c r="D259" s="123" t="s">
        <v>909</v>
      </c>
      <c r="E259" s="123" t="s">
        <v>526</v>
      </c>
      <c r="F259" s="123" t="s">
        <v>10</v>
      </c>
      <c r="G259" s="124">
        <v>6000</v>
      </c>
      <c r="H259" s="122" t="s">
        <v>649</v>
      </c>
      <c r="I259" s="125">
        <v>44879</v>
      </c>
      <c r="J259" s="123"/>
    </row>
    <row r="260" spans="1:10" s="121" customFormat="1" hidden="1" x14ac:dyDescent="0.3">
      <c r="A260" s="123" t="s">
        <v>910</v>
      </c>
      <c r="B260" s="122" t="s">
        <v>649</v>
      </c>
      <c r="C260" s="126" t="s">
        <v>899</v>
      </c>
      <c r="D260" s="123" t="s">
        <v>904</v>
      </c>
      <c r="E260" s="123" t="s">
        <v>534</v>
      </c>
      <c r="F260" s="123" t="s">
        <v>10</v>
      </c>
      <c r="G260" s="124">
        <v>3600</v>
      </c>
      <c r="H260" s="122" t="s">
        <v>649</v>
      </c>
      <c r="I260" s="125">
        <v>44879</v>
      </c>
      <c r="J260" s="123"/>
    </row>
    <row r="261" spans="1:10" s="121" customFormat="1" hidden="1" x14ac:dyDescent="0.3">
      <c r="A261" s="123" t="s">
        <v>911</v>
      </c>
      <c r="B261" s="122" t="s">
        <v>649</v>
      </c>
      <c r="C261" s="126" t="s">
        <v>899</v>
      </c>
      <c r="D261" s="123" t="s">
        <v>912</v>
      </c>
      <c r="E261" s="123" t="s">
        <v>545</v>
      </c>
      <c r="F261" s="123" t="s">
        <v>10</v>
      </c>
      <c r="G261" s="124">
        <v>1810</v>
      </c>
      <c r="H261" s="122" t="s">
        <v>649</v>
      </c>
      <c r="I261" s="125">
        <v>44879</v>
      </c>
      <c r="J261" s="123"/>
    </row>
    <row r="262" spans="1:10" s="121" customFormat="1" hidden="1" x14ac:dyDescent="0.3">
      <c r="A262" s="123" t="s">
        <v>913</v>
      </c>
      <c r="B262" s="122" t="s">
        <v>649</v>
      </c>
      <c r="C262" s="126" t="s">
        <v>899</v>
      </c>
      <c r="D262" s="123" t="s">
        <v>904</v>
      </c>
      <c r="E262" s="123" t="s">
        <v>541</v>
      </c>
      <c r="F262" s="123" t="s">
        <v>10</v>
      </c>
      <c r="G262" s="124">
        <v>4200</v>
      </c>
      <c r="H262" s="122" t="s">
        <v>649</v>
      </c>
      <c r="I262" s="125">
        <v>44879</v>
      </c>
      <c r="J262" s="123"/>
    </row>
    <row r="263" spans="1:10" s="121" customFormat="1" hidden="1" x14ac:dyDescent="0.3">
      <c r="A263" s="123" t="s">
        <v>914</v>
      </c>
      <c r="B263" s="122" t="s">
        <v>649</v>
      </c>
      <c r="C263" s="126" t="s">
        <v>899</v>
      </c>
      <c r="D263" s="123" t="s">
        <v>909</v>
      </c>
      <c r="E263" s="123" t="s">
        <v>513</v>
      </c>
      <c r="F263" s="123" t="s">
        <v>10</v>
      </c>
      <c r="G263" s="124">
        <v>2700</v>
      </c>
      <c r="H263" s="122" t="s">
        <v>649</v>
      </c>
      <c r="I263" s="125">
        <v>44879</v>
      </c>
      <c r="J263" s="123"/>
    </row>
    <row r="264" spans="1:10" s="121" customFormat="1" hidden="1" x14ac:dyDescent="0.3">
      <c r="A264" s="123" t="s">
        <v>915</v>
      </c>
      <c r="B264" s="122" t="s">
        <v>907</v>
      </c>
      <c r="C264" s="126" t="s">
        <v>899</v>
      </c>
      <c r="D264" s="123" t="s">
        <v>906</v>
      </c>
      <c r="E264" s="123" t="s">
        <v>574</v>
      </c>
      <c r="F264" s="123" t="s">
        <v>10</v>
      </c>
      <c r="G264" s="124">
        <v>7200</v>
      </c>
      <c r="H264" s="122" t="s">
        <v>907</v>
      </c>
      <c r="I264" s="125">
        <v>44879</v>
      </c>
      <c r="J264" s="123"/>
    </row>
    <row r="265" spans="1:10" s="121" customFormat="1" hidden="1" x14ac:dyDescent="0.3">
      <c r="A265" s="123" t="s">
        <v>916</v>
      </c>
      <c r="B265" s="122" t="s">
        <v>907</v>
      </c>
      <c r="C265" s="126" t="s">
        <v>899</v>
      </c>
      <c r="D265" s="123" t="s">
        <v>906</v>
      </c>
      <c r="E265" s="123" t="s">
        <v>917</v>
      </c>
      <c r="F265" s="123" t="s">
        <v>10</v>
      </c>
      <c r="G265" s="124">
        <v>19200</v>
      </c>
      <c r="H265" s="122" t="s">
        <v>907</v>
      </c>
      <c r="I265" s="125">
        <v>44879</v>
      </c>
      <c r="J265" s="123"/>
    </row>
    <row r="266" spans="1:10" s="121" customFormat="1" hidden="1" x14ac:dyDescent="0.3">
      <c r="A266" s="123" t="s">
        <v>918</v>
      </c>
      <c r="B266" s="122" t="s">
        <v>649</v>
      </c>
      <c r="C266" s="126" t="s">
        <v>899</v>
      </c>
      <c r="D266" s="123" t="s">
        <v>919</v>
      </c>
      <c r="E266" s="123" t="s">
        <v>658</v>
      </c>
      <c r="F266" s="123" t="s">
        <v>10</v>
      </c>
      <c r="G266" s="124">
        <v>1012</v>
      </c>
      <c r="H266" s="122" t="s">
        <v>649</v>
      </c>
      <c r="I266" s="125">
        <v>44879</v>
      </c>
      <c r="J266" s="123"/>
    </row>
    <row r="267" spans="1:10" s="121" customFormat="1" hidden="1" x14ac:dyDescent="0.3">
      <c r="A267" s="123" t="s">
        <v>920</v>
      </c>
      <c r="B267" s="122" t="s">
        <v>907</v>
      </c>
      <c r="C267" s="126" t="s">
        <v>899</v>
      </c>
      <c r="D267" s="123" t="s">
        <v>921</v>
      </c>
      <c r="E267" s="123" t="s">
        <v>574</v>
      </c>
      <c r="F267" s="123" t="s">
        <v>10</v>
      </c>
      <c r="G267" s="124">
        <v>1500</v>
      </c>
      <c r="H267" s="122" t="s">
        <v>907</v>
      </c>
      <c r="I267" s="125">
        <v>44879</v>
      </c>
      <c r="J267" s="123"/>
    </row>
    <row r="268" spans="1:10" s="121" customFormat="1" hidden="1" x14ac:dyDescent="0.3">
      <c r="A268" s="123" t="s">
        <v>922</v>
      </c>
      <c r="B268" s="122" t="s">
        <v>907</v>
      </c>
      <c r="C268" s="126" t="s">
        <v>899</v>
      </c>
      <c r="D268" s="123" t="s">
        <v>906</v>
      </c>
      <c r="E268" s="123" t="s">
        <v>534</v>
      </c>
      <c r="F268" s="123" t="s">
        <v>10</v>
      </c>
      <c r="G268" s="124">
        <v>3360</v>
      </c>
      <c r="H268" s="122" t="s">
        <v>907</v>
      </c>
      <c r="I268" s="125">
        <v>44879</v>
      </c>
      <c r="J268" s="123"/>
    </row>
    <row r="269" spans="1:10" s="121" customFormat="1" hidden="1" x14ac:dyDescent="0.3">
      <c r="A269" s="123" t="s">
        <v>923</v>
      </c>
      <c r="B269" s="122" t="s">
        <v>649</v>
      </c>
      <c r="C269" s="126" t="s">
        <v>899</v>
      </c>
      <c r="D269" s="123" t="s">
        <v>919</v>
      </c>
      <c r="E269" s="123" t="s">
        <v>547</v>
      </c>
      <c r="F269" s="123" t="s">
        <v>10</v>
      </c>
      <c r="G269" s="124">
        <v>1285</v>
      </c>
      <c r="H269" s="122" t="s">
        <v>649</v>
      </c>
      <c r="I269" s="125">
        <v>44879</v>
      </c>
      <c r="J269" s="123"/>
    </row>
    <row r="270" spans="1:10" s="121" customFormat="1" hidden="1" x14ac:dyDescent="0.3">
      <c r="A270" s="123" t="s">
        <v>924</v>
      </c>
      <c r="B270" s="122" t="s">
        <v>649</v>
      </c>
      <c r="C270" s="126" t="s">
        <v>899</v>
      </c>
      <c r="D270" s="123" t="s">
        <v>925</v>
      </c>
      <c r="E270" s="123" t="s">
        <v>566</v>
      </c>
      <c r="F270" s="123" t="s">
        <v>10</v>
      </c>
      <c r="G270" s="124">
        <v>1800</v>
      </c>
      <c r="H270" s="122" t="s">
        <v>649</v>
      </c>
      <c r="I270" s="125">
        <v>44879</v>
      </c>
      <c r="J270" s="123"/>
    </row>
    <row r="271" spans="1:10" s="121" customFormat="1" hidden="1" x14ac:dyDescent="0.3">
      <c r="A271" s="123" t="s">
        <v>926</v>
      </c>
      <c r="B271" s="122" t="s">
        <v>649</v>
      </c>
      <c r="C271" s="126" t="s">
        <v>899</v>
      </c>
      <c r="D271" s="123" t="s">
        <v>927</v>
      </c>
      <c r="E271" s="123" t="s">
        <v>928</v>
      </c>
      <c r="F271" s="123" t="s">
        <v>10</v>
      </c>
      <c r="G271" s="124">
        <v>1680</v>
      </c>
      <c r="H271" s="122" t="s">
        <v>649</v>
      </c>
      <c r="I271" s="125">
        <v>44879</v>
      </c>
      <c r="J271" s="123"/>
    </row>
    <row r="272" spans="1:10" s="121" customFormat="1" hidden="1" x14ac:dyDescent="0.3">
      <c r="A272" s="123" t="s">
        <v>929</v>
      </c>
      <c r="B272" s="122" t="s">
        <v>559</v>
      </c>
      <c r="C272" s="126" t="s">
        <v>930</v>
      </c>
      <c r="D272" s="123" t="s">
        <v>655</v>
      </c>
      <c r="E272" s="123" t="s">
        <v>611</v>
      </c>
      <c r="F272" s="123" t="s">
        <v>12</v>
      </c>
      <c r="G272" s="124">
        <v>240000</v>
      </c>
      <c r="H272" s="122" t="s">
        <v>559</v>
      </c>
      <c r="I272" s="125">
        <v>44879</v>
      </c>
      <c r="J272" s="123"/>
    </row>
    <row r="273" spans="1:10" s="121" customFormat="1" hidden="1" x14ac:dyDescent="0.3">
      <c r="A273" s="123" t="s">
        <v>931</v>
      </c>
      <c r="B273" s="122" t="s">
        <v>569</v>
      </c>
      <c r="C273" s="126" t="s">
        <v>932</v>
      </c>
      <c r="D273" s="123" t="s">
        <v>933</v>
      </c>
      <c r="E273" s="123" t="s">
        <v>630</v>
      </c>
      <c r="F273" s="123" t="s">
        <v>14</v>
      </c>
      <c r="G273" s="124">
        <v>7800</v>
      </c>
      <c r="H273" s="122" t="s">
        <v>569</v>
      </c>
      <c r="I273" s="125">
        <v>44879</v>
      </c>
      <c r="J273" s="123"/>
    </row>
    <row r="274" spans="1:10" s="121" customFormat="1" hidden="1" x14ac:dyDescent="0.3">
      <c r="A274" s="123" t="s">
        <v>934</v>
      </c>
      <c r="B274" s="122" t="s">
        <v>649</v>
      </c>
      <c r="C274" s="126" t="s">
        <v>932</v>
      </c>
      <c r="D274" s="123" t="s">
        <v>935</v>
      </c>
      <c r="E274" s="123" t="s">
        <v>536</v>
      </c>
      <c r="F274" s="123" t="s">
        <v>14</v>
      </c>
      <c r="G274" s="124">
        <v>21000</v>
      </c>
      <c r="H274" s="122" t="s">
        <v>649</v>
      </c>
      <c r="I274" s="125">
        <v>44879</v>
      </c>
      <c r="J274" s="123"/>
    </row>
    <row r="275" spans="1:10" s="121" customFormat="1" hidden="1" x14ac:dyDescent="0.3">
      <c r="A275" s="123" t="s">
        <v>936</v>
      </c>
      <c r="B275" s="122" t="s">
        <v>772</v>
      </c>
      <c r="C275" s="126" t="s">
        <v>937</v>
      </c>
      <c r="D275" s="123" t="s">
        <v>938</v>
      </c>
      <c r="E275" s="123" t="s">
        <v>531</v>
      </c>
      <c r="F275" s="123" t="s">
        <v>12</v>
      </c>
      <c r="G275" s="124">
        <v>11136</v>
      </c>
      <c r="H275" s="122" t="s">
        <v>772</v>
      </c>
      <c r="I275" s="125">
        <v>44879</v>
      </c>
      <c r="J275" s="123"/>
    </row>
    <row r="276" spans="1:10" s="121" customFormat="1" hidden="1" x14ac:dyDescent="0.3">
      <c r="A276" s="123" t="s">
        <v>939</v>
      </c>
      <c r="B276" s="122" t="s">
        <v>942</v>
      </c>
      <c r="C276" s="126" t="s">
        <v>940</v>
      </c>
      <c r="D276" s="123" t="s">
        <v>941</v>
      </c>
      <c r="E276" s="123" t="s">
        <v>531</v>
      </c>
      <c r="F276" s="123" t="s">
        <v>11</v>
      </c>
      <c r="G276" s="124">
        <v>2400</v>
      </c>
      <c r="H276" s="122" t="s">
        <v>942</v>
      </c>
      <c r="I276" s="125">
        <v>44879</v>
      </c>
      <c r="J276" s="123"/>
    </row>
    <row r="277" spans="1:10" s="121" customFormat="1" hidden="1" x14ac:dyDescent="0.3">
      <c r="A277" s="123" t="s">
        <v>943</v>
      </c>
      <c r="B277" s="122" t="s">
        <v>942</v>
      </c>
      <c r="C277" s="126" t="s">
        <v>940</v>
      </c>
      <c r="D277" s="123" t="s">
        <v>941</v>
      </c>
      <c r="E277" s="123" t="s">
        <v>531</v>
      </c>
      <c r="F277" s="123" t="s">
        <v>11</v>
      </c>
      <c r="G277" s="124">
        <v>18000</v>
      </c>
      <c r="H277" s="122" t="s">
        <v>942</v>
      </c>
      <c r="I277" s="125">
        <v>44879</v>
      </c>
      <c r="J277" s="123"/>
    </row>
    <row r="278" spans="1:10" s="121" customFormat="1" hidden="1" x14ac:dyDescent="0.3">
      <c r="A278" s="123" t="s">
        <v>944</v>
      </c>
      <c r="B278" s="122" t="s">
        <v>550</v>
      </c>
      <c r="C278" s="126" t="s">
        <v>940</v>
      </c>
      <c r="D278" s="123" t="s">
        <v>945</v>
      </c>
      <c r="E278" s="123" t="s">
        <v>520</v>
      </c>
      <c r="F278" s="123" t="s">
        <v>11</v>
      </c>
      <c r="G278" s="124">
        <v>120517.8</v>
      </c>
      <c r="H278" s="122" t="s">
        <v>550</v>
      </c>
      <c r="I278" s="125">
        <v>44879</v>
      </c>
      <c r="J278" s="123"/>
    </row>
    <row r="279" spans="1:10" s="121" customFormat="1" hidden="1" x14ac:dyDescent="0.3">
      <c r="A279" s="123" t="s">
        <v>946</v>
      </c>
      <c r="B279" s="122" t="s">
        <v>591</v>
      </c>
      <c r="C279" s="126" t="s">
        <v>940</v>
      </c>
      <c r="D279" s="123" t="s">
        <v>947</v>
      </c>
      <c r="E279" s="123" t="s">
        <v>531</v>
      </c>
      <c r="F279" s="123" t="s">
        <v>11</v>
      </c>
      <c r="G279" s="124">
        <v>43200</v>
      </c>
      <c r="H279" s="122" t="s">
        <v>591</v>
      </c>
      <c r="I279" s="125">
        <v>44879</v>
      </c>
      <c r="J279" s="123"/>
    </row>
    <row r="280" spans="1:10" s="121" customFormat="1" hidden="1" x14ac:dyDescent="0.3">
      <c r="A280" s="123" t="s">
        <v>948</v>
      </c>
      <c r="B280" s="122" t="s">
        <v>550</v>
      </c>
      <c r="C280" s="126" t="s">
        <v>940</v>
      </c>
      <c r="D280" s="123" t="s">
        <v>945</v>
      </c>
      <c r="E280" s="123" t="s">
        <v>531</v>
      </c>
      <c r="F280" s="123" t="s">
        <v>11</v>
      </c>
      <c r="G280" s="124">
        <v>99471</v>
      </c>
      <c r="H280" s="122" t="s">
        <v>550</v>
      </c>
      <c r="I280" s="125">
        <v>44879</v>
      </c>
      <c r="J280" s="123"/>
    </row>
    <row r="281" spans="1:10" s="121" customFormat="1" hidden="1" x14ac:dyDescent="0.3">
      <c r="A281" s="123" t="s">
        <v>949</v>
      </c>
      <c r="B281" s="122" t="s">
        <v>542</v>
      </c>
      <c r="C281" s="126" t="s">
        <v>940</v>
      </c>
      <c r="D281" s="123" t="s">
        <v>950</v>
      </c>
      <c r="E281" s="123" t="s">
        <v>517</v>
      </c>
      <c r="F281" s="123" t="s">
        <v>11</v>
      </c>
      <c r="G281" s="124">
        <v>48000</v>
      </c>
      <c r="H281" s="122" t="s">
        <v>542</v>
      </c>
      <c r="I281" s="125">
        <v>44879</v>
      </c>
      <c r="J281" s="123"/>
    </row>
    <row r="282" spans="1:10" s="121" customFormat="1" hidden="1" x14ac:dyDescent="0.3">
      <c r="A282" s="123" t="s">
        <v>951</v>
      </c>
      <c r="B282" s="122" t="s">
        <v>591</v>
      </c>
      <c r="C282" s="126" t="s">
        <v>940</v>
      </c>
      <c r="D282" s="123" t="s">
        <v>952</v>
      </c>
      <c r="E282" s="123" t="s">
        <v>536</v>
      </c>
      <c r="F282" s="123" t="s">
        <v>11</v>
      </c>
      <c r="G282" s="124">
        <v>4950</v>
      </c>
      <c r="H282" s="122" t="s">
        <v>591</v>
      </c>
      <c r="I282" s="125">
        <v>44879</v>
      </c>
      <c r="J282" s="123"/>
    </row>
    <row r="283" spans="1:10" s="121" customFormat="1" hidden="1" x14ac:dyDescent="0.3">
      <c r="A283" s="123" t="s">
        <v>953</v>
      </c>
      <c r="B283" s="122" t="s">
        <v>591</v>
      </c>
      <c r="C283" s="126" t="s">
        <v>940</v>
      </c>
      <c r="D283" s="123" t="s">
        <v>952</v>
      </c>
      <c r="E283" s="123" t="s">
        <v>954</v>
      </c>
      <c r="F283" s="123" t="s">
        <v>11</v>
      </c>
      <c r="G283" s="124">
        <v>1308</v>
      </c>
      <c r="H283" s="122" t="s">
        <v>591</v>
      </c>
      <c r="I283" s="125">
        <v>44879</v>
      </c>
      <c r="J283" s="123"/>
    </row>
    <row r="284" spans="1:10" s="121" customFormat="1" hidden="1" x14ac:dyDescent="0.3">
      <c r="A284" s="123" t="s">
        <v>955</v>
      </c>
      <c r="B284" s="122" t="s">
        <v>591</v>
      </c>
      <c r="C284" s="126" t="s">
        <v>940</v>
      </c>
      <c r="D284" s="123" t="s">
        <v>956</v>
      </c>
      <c r="E284" s="123" t="s">
        <v>536</v>
      </c>
      <c r="F284" s="123" t="s">
        <v>11</v>
      </c>
      <c r="G284" s="124">
        <v>13200</v>
      </c>
      <c r="H284" s="122" t="s">
        <v>591</v>
      </c>
      <c r="I284" s="125">
        <v>44879</v>
      </c>
      <c r="J284" s="123"/>
    </row>
    <row r="285" spans="1:10" s="121" customFormat="1" hidden="1" x14ac:dyDescent="0.3">
      <c r="A285" s="123" t="s">
        <v>957</v>
      </c>
      <c r="B285" s="122" t="s">
        <v>542</v>
      </c>
      <c r="C285" s="126" t="s">
        <v>940</v>
      </c>
      <c r="D285" s="123" t="s">
        <v>950</v>
      </c>
      <c r="E285" s="123" t="s">
        <v>513</v>
      </c>
      <c r="F285" s="123" t="s">
        <v>11</v>
      </c>
      <c r="G285" s="124">
        <v>42000</v>
      </c>
      <c r="H285" s="122" t="s">
        <v>542</v>
      </c>
      <c r="I285" s="125">
        <v>44879</v>
      </c>
      <c r="J285" s="123"/>
    </row>
    <row r="286" spans="1:10" s="121" customFormat="1" hidden="1" x14ac:dyDescent="0.3">
      <c r="A286" s="123" t="s">
        <v>958</v>
      </c>
      <c r="B286" s="122" t="s">
        <v>668</v>
      </c>
      <c r="C286" s="126" t="s">
        <v>940</v>
      </c>
      <c r="D286" s="123" t="s">
        <v>959</v>
      </c>
      <c r="E286" s="123" t="s">
        <v>526</v>
      </c>
      <c r="F286" s="123" t="s">
        <v>11</v>
      </c>
      <c r="G286" s="124">
        <v>1201</v>
      </c>
      <c r="H286" s="122" t="s">
        <v>668</v>
      </c>
      <c r="I286" s="125">
        <v>44879</v>
      </c>
      <c r="J286" s="123"/>
    </row>
    <row r="287" spans="1:10" s="121" customFormat="1" hidden="1" x14ac:dyDescent="0.3">
      <c r="A287" s="123" t="s">
        <v>960</v>
      </c>
      <c r="B287" s="122" t="s">
        <v>550</v>
      </c>
      <c r="C287" s="126" t="s">
        <v>940</v>
      </c>
      <c r="D287" s="123" t="s">
        <v>945</v>
      </c>
      <c r="E287" s="123" t="s">
        <v>553</v>
      </c>
      <c r="F287" s="123" t="s">
        <v>11</v>
      </c>
      <c r="G287" s="124">
        <v>25500</v>
      </c>
      <c r="H287" s="122" t="s">
        <v>550</v>
      </c>
      <c r="I287" s="125">
        <v>44879</v>
      </c>
      <c r="J287" s="123"/>
    </row>
    <row r="288" spans="1:10" s="121" customFormat="1" hidden="1" x14ac:dyDescent="0.3">
      <c r="A288" s="123" t="s">
        <v>961</v>
      </c>
      <c r="B288" s="122" t="s">
        <v>542</v>
      </c>
      <c r="C288" s="126" t="s">
        <v>940</v>
      </c>
      <c r="D288" s="123" t="s">
        <v>950</v>
      </c>
      <c r="E288" s="123" t="s">
        <v>536</v>
      </c>
      <c r="F288" s="123" t="s">
        <v>11</v>
      </c>
      <c r="G288" s="124">
        <v>27000</v>
      </c>
      <c r="H288" s="122" t="s">
        <v>542</v>
      </c>
      <c r="I288" s="125">
        <v>44879</v>
      </c>
      <c r="J288" s="123"/>
    </row>
    <row r="289" spans="1:10" s="121" customFormat="1" hidden="1" x14ac:dyDescent="0.3">
      <c r="A289" s="123" t="s">
        <v>962</v>
      </c>
      <c r="B289" s="122" t="s">
        <v>542</v>
      </c>
      <c r="C289" s="126" t="s">
        <v>940</v>
      </c>
      <c r="D289" s="123" t="s">
        <v>950</v>
      </c>
      <c r="E289" s="123" t="s">
        <v>534</v>
      </c>
      <c r="F289" s="123" t="s">
        <v>11</v>
      </c>
      <c r="G289" s="124">
        <v>42000</v>
      </c>
      <c r="H289" s="122" t="s">
        <v>542</v>
      </c>
      <c r="I289" s="125">
        <v>44879</v>
      </c>
      <c r="J289" s="123"/>
    </row>
    <row r="290" spans="1:10" s="121" customFormat="1" hidden="1" x14ac:dyDescent="0.3">
      <c r="A290" s="123" t="s">
        <v>963</v>
      </c>
      <c r="B290" s="122" t="s">
        <v>591</v>
      </c>
      <c r="C290" s="126" t="s">
        <v>940</v>
      </c>
      <c r="D290" s="123" t="s">
        <v>964</v>
      </c>
      <c r="E290" s="123" t="s">
        <v>536</v>
      </c>
      <c r="F290" s="123" t="s">
        <v>11</v>
      </c>
      <c r="G290" s="124">
        <v>3600</v>
      </c>
      <c r="H290" s="122" t="s">
        <v>591</v>
      </c>
      <c r="I290" s="125">
        <v>44879</v>
      </c>
      <c r="J290" s="123"/>
    </row>
    <row r="291" spans="1:10" s="121" customFormat="1" hidden="1" x14ac:dyDescent="0.3">
      <c r="A291" s="123" t="s">
        <v>965</v>
      </c>
      <c r="B291" s="122" t="s">
        <v>591</v>
      </c>
      <c r="C291" s="126" t="s">
        <v>940</v>
      </c>
      <c r="D291" s="123" t="s">
        <v>966</v>
      </c>
      <c r="E291" s="123" t="s">
        <v>526</v>
      </c>
      <c r="F291" s="123" t="s">
        <v>11</v>
      </c>
      <c r="G291" s="124">
        <v>3900</v>
      </c>
      <c r="H291" s="122" t="s">
        <v>591</v>
      </c>
      <c r="I291" s="125">
        <v>44879</v>
      </c>
      <c r="J291" s="123"/>
    </row>
    <row r="292" spans="1:10" s="121" customFormat="1" hidden="1" x14ac:dyDescent="0.3">
      <c r="A292" s="123" t="s">
        <v>967</v>
      </c>
      <c r="B292" s="122" t="s">
        <v>591</v>
      </c>
      <c r="C292" s="126" t="s">
        <v>940</v>
      </c>
      <c r="D292" s="123" t="s">
        <v>952</v>
      </c>
      <c r="E292" s="123" t="s">
        <v>513</v>
      </c>
      <c r="F292" s="123" t="s">
        <v>11</v>
      </c>
      <c r="G292" s="124">
        <v>8400</v>
      </c>
      <c r="H292" s="122" t="s">
        <v>591</v>
      </c>
      <c r="I292" s="125">
        <v>44879</v>
      </c>
      <c r="J292" s="123"/>
    </row>
    <row r="293" spans="1:10" s="121" customFormat="1" hidden="1" x14ac:dyDescent="0.3">
      <c r="A293" s="123" t="s">
        <v>968</v>
      </c>
      <c r="B293" s="122" t="s">
        <v>887</v>
      </c>
      <c r="C293" s="126" t="s">
        <v>940</v>
      </c>
      <c r="D293" s="123" t="s">
        <v>969</v>
      </c>
      <c r="E293" s="123" t="s">
        <v>531</v>
      </c>
      <c r="F293" s="123" t="s">
        <v>11</v>
      </c>
      <c r="G293" s="124">
        <v>2817</v>
      </c>
      <c r="H293" s="122" t="s">
        <v>887</v>
      </c>
      <c r="I293" s="125">
        <v>44879</v>
      </c>
      <c r="J293" s="123"/>
    </row>
    <row r="294" spans="1:10" s="121" customFormat="1" hidden="1" x14ac:dyDescent="0.3">
      <c r="A294" s="123" t="s">
        <v>970</v>
      </c>
      <c r="B294" s="122" t="s">
        <v>887</v>
      </c>
      <c r="C294" s="126" t="s">
        <v>940</v>
      </c>
      <c r="D294" s="123" t="s">
        <v>969</v>
      </c>
      <c r="E294" s="123" t="s">
        <v>971</v>
      </c>
      <c r="F294" s="123" t="s">
        <v>11</v>
      </c>
      <c r="G294" s="124">
        <v>1500</v>
      </c>
      <c r="H294" s="122" t="s">
        <v>887</v>
      </c>
      <c r="I294" s="125">
        <v>44879</v>
      </c>
      <c r="J294" s="123"/>
    </row>
    <row r="295" spans="1:10" s="121" customFormat="1" hidden="1" x14ac:dyDescent="0.3">
      <c r="A295" s="123" t="s">
        <v>972</v>
      </c>
      <c r="B295" s="122" t="s">
        <v>591</v>
      </c>
      <c r="C295" s="126" t="s">
        <v>940</v>
      </c>
      <c r="D295" s="123" t="s">
        <v>956</v>
      </c>
      <c r="E295" s="123" t="s">
        <v>531</v>
      </c>
      <c r="F295" s="123" t="s">
        <v>11</v>
      </c>
      <c r="G295" s="124">
        <v>2100</v>
      </c>
      <c r="H295" s="122" t="s">
        <v>591</v>
      </c>
      <c r="I295" s="125">
        <v>44879</v>
      </c>
      <c r="J295" s="123"/>
    </row>
    <row r="296" spans="1:10" s="121" customFormat="1" hidden="1" x14ac:dyDescent="0.3">
      <c r="A296" s="123" t="s">
        <v>973</v>
      </c>
      <c r="B296" s="122" t="s">
        <v>550</v>
      </c>
      <c r="C296" s="126" t="s">
        <v>940</v>
      </c>
      <c r="D296" s="123" t="s">
        <v>974</v>
      </c>
      <c r="E296" s="123" t="s">
        <v>971</v>
      </c>
      <c r="F296" s="123" t="s">
        <v>11</v>
      </c>
      <c r="G296" s="124">
        <v>5696</v>
      </c>
      <c r="H296" s="122" t="s">
        <v>550</v>
      </c>
      <c r="I296" s="125">
        <v>44879</v>
      </c>
      <c r="J296" s="123"/>
    </row>
    <row r="297" spans="1:10" s="121" customFormat="1" hidden="1" x14ac:dyDescent="0.3">
      <c r="A297" s="123" t="s">
        <v>975</v>
      </c>
      <c r="B297" s="122" t="s">
        <v>591</v>
      </c>
      <c r="C297" s="126" t="s">
        <v>940</v>
      </c>
      <c r="D297" s="123" t="s">
        <v>976</v>
      </c>
      <c r="E297" s="123" t="s">
        <v>531</v>
      </c>
      <c r="F297" s="123" t="s">
        <v>11</v>
      </c>
      <c r="G297" s="124">
        <v>3000</v>
      </c>
      <c r="H297" s="122" t="s">
        <v>591</v>
      </c>
      <c r="I297" s="125">
        <v>44879</v>
      </c>
      <c r="J297" s="123"/>
    </row>
    <row r="298" spans="1:10" s="121" customFormat="1" hidden="1" x14ac:dyDescent="0.3">
      <c r="A298" s="123" t="s">
        <v>977</v>
      </c>
      <c r="B298" s="122" t="s">
        <v>550</v>
      </c>
      <c r="C298" s="126" t="s">
        <v>940</v>
      </c>
      <c r="D298" s="123" t="s">
        <v>974</v>
      </c>
      <c r="E298" s="123" t="s">
        <v>531</v>
      </c>
      <c r="F298" s="123" t="s">
        <v>11</v>
      </c>
      <c r="G298" s="124">
        <v>9000</v>
      </c>
      <c r="H298" s="122" t="s">
        <v>550</v>
      </c>
      <c r="I298" s="125">
        <v>44879</v>
      </c>
      <c r="J298" s="123"/>
    </row>
    <row r="299" spans="1:10" s="121" customFormat="1" hidden="1" x14ac:dyDescent="0.3">
      <c r="A299" s="123" t="s">
        <v>978</v>
      </c>
      <c r="B299" s="122" t="s">
        <v>664</v>
      </c>
      <c r="C299" s="126" t="s">
        <v>979</v>
      </c>
      <c r="D299" s="123" t="s">
        <v>980</v>
      </c>
      <c r="E299" s="123" t="s">
        <v>526</v>
      </c>
      <c r="F299" s="123" t="s">
        <v>11</v>
      </c>
      <c r="G299" s="124">
        <v>1395</v>
      </c>
      <c r="H299" s="122" t="s">
        <v>664</v>
      </c>
      <c r="I299" s="125">
        <v>44879</v>
      </c>
      <c r="J299" s="123"/>
    </row>
    <row r="300" spans="1:10" s="121" customFormat="1" hidden="1" x14ac:dyDescent="0.3">
      <c r="A300" s="123" t="s">
        <v>981</v>
      </c>
      <c r="B300" s="122" t="s">
        <v>664</v>
      </c>
      <c r="C300" s="126" t="s">
        <v>979</v>
      </c>
      <c r="D300" s="123" t="s">
        <v>980</v>
      </c>
      <c r="E300" s="123" t="s">
        <v>971</v>
      </c>
      <c r="F300" s="123" t="s">
        <v>11</v>
      </c>
      <c r="G300" s="124">
        <v>1770</v>
      </c>
      <c r="H300" s="122" t="s">
        <v>664</v>
      </c>
      <c r="I300" s="125">
        <v>44879</v>
      </c>
      <c r="J300" s="123"/>
    </row>
    <row r="301" spans="1:10" s="121" customFormat="1" hidden="1" x14ac:dyDescent="0.3">
      <c r="A301" s="123" t="s">
        <v>982</v>
      </c>
      <c r="B301" s="122" t="s">
        <v>664</v>
      </c>
      <c r="C301" s="126" t="s">
        <v>979</v>
      </c>
      <c r="D301" s="123" t="s">
        <v>980</v>
      </c>
      <c r="E301" s="123" t="s">
        <v>536</v>
      </c>
      <c r="F301" s="123" t="s">
        <v>11</v>
      </c>
      <c r="G301" s="124">
        <v>15638</v>
      </c>
      <c r="H301" s="122" t="s">
        <v>664</v>
      </c>
      <c r="I301" s="125">
        <v>44879</v>
      </c>
      <c r="J301" s="123"/>
    </row>
    <row r="302" spans="1:10" s="121" customFormat="1" hidden="1" x14ac:dyDescent="0.3">
      <c r="A302" s="123" t="s">
        <v>983</v>
      </c>
      <c r="B302" s="122" t="s">
        <v>664</v>
      </c>
      <c r="C302" s="126" t="s">
        <v>979</v>
      </c>
      <c r="D302" s="123" t="s">
        <v>980</v>
      </c>
      <c r="E302" s="123" t="s">
        <v>517</v>
      </c>
      <c r="F302" s="123" t="s">
        <v>11</v>
      </c>
      <c r="G302" s="124">
        <v>3329.4</v>
      </c>
      <c r="H302" s="122" t="s">
        <v>664</v>
      </c>
      <c r="I302" s="125">
        <v>44879</v>
      </c>
      <c r="J302" s="123"/>
    </row>
    <row r="303" spans="1:10" s="121" customFormat="1" hidden="1" x14ac:dyDescent="0.3">
      <c r="A303" s="123" t="s">
        <v>984</v>
      </c>
      <c r="B303" s="122" t="s">
        <v>664</v>
      </c>
      <c r="C303" s="126" t="s">
        <v>979</v>
      </c>
      <c r="D303" s="123" t="s">
        <v>980</v>
      </c>
      <c r="E303" s="123" t="s">
        <v>708</v>
      </c>
      <c r="F303" s="123" t="s">
        <v>11</v>
      </c>
      <c r="G303" s="124">
        <v>18252</v>
      </c>
      <c r="H303" s="122" t="s">
        <v>664</v>
      </c>
      <c r="I303" s="125">
        <v>44879</v>
      </c>
      <c r="J303" s="123"/>
    </row>
    <row r="304" spans="1:10" s="121" customFormat="1" hidden="1" x14ac:dyDescent="0.3">
      <c r="A304" s="123" t="s">
        <v>985</v>
      </c>
      <c r="B304" s="122" t="s">
        <v>664</v>
      </c>
      <c r="C304" s="126" t="s">
        <v>979</v>
      </c>
      <c r="D304" s="123" t="s">
        <v>980</v>
      </c>
      <c r="E304" s="123" t="s">
        <v>520</v>
      </c>
      <c r="F304" s="123" t="s">
        <v>11</v>
      </c>
      <c r="G304" s="124">
        <v>69000</v>
      </c>
      <c r="H304" s="122" t="s">
        <v>664</v>
      </c>
      <c r="I304" s="125">
        <v>44879</v>
      </c>
      <c r="J304" s="123"/>
    </row>
    <row r="305" spans="1:10" s="121" customFormat="1" hidden="1" x14ac:dyDescent="0.3">
      <c r="A305" s="123" t="s">
        <v>986</v>
      </c>
      <c r="B305" s="122" t="s">
        <v>664</v>
      </c>
      <c r="C305" s="126" t="s">
        <v>979</v>
      </c>
      <c r="D305" s="123" t="s">
        <v>980</v>
      </c>
      <c r="E305" s="123" t="s">
        <v>710</v>
      </c>
      <c r="F305" s="123" t="s">
        <v>11</v>
      </c>
      <c r="G305" s="124">
        <v>86190</v>
      </c>
      <c r="H305" s="122" t="s">
        <v>664</v>
      </c>
      <c r="I305" s="125">
        <v>44879</v>
      </c>
      <c r="J305" s="123"/>
    </row>
    <row r="306" spans="1:10" s="121" customFormat="1" hidden="1" x14ac:dyDescent="0.3">
      <c r="A306" s="123" t="s">
        <v>987</v>
      </c>
      <c r="B306" s="122" t="s">
        <v>664</v>
      </c>
      <c r="C306" s="126" t="s">
        <v>979</v>
      </c>
      <c r="D306" s="123" t="s">
        <v>980</v>
      </c>
      <c r="E306" s="123" t="s">
        <v>553</v>
      </c>
      <c r="F306" s="123" t="s">
        <v>11</v>
      </c>
      <c r="G306" s="124">
        <v>37039.200000000004</v>
      </c>
      <c r="H306" s="122" t="s">
        <v>664</v>
      </c>
      <c r="I306" s="125">
        <v>44879</v>
      </c>
      <c r="J306" s="123"/>
    </row>
    <row r="307" spans="1:10" s="121" customFormat="1" hidden="1" x14ac:dyDescent="0.3">
      <c r="A307" s="123" t="s">
        <v>988</v>
      </c>
      <c r="B307" s="122" t="s">
        <v>664</v>
      </c>
      <c r="C307" s="126" t="s">
        <v>979</v>
      </c>
      <c r="D307" s="123" t="s">
        <v>980</v>
      </c>
      <c r="E307" s="123" t="s">
        <v>522</v>
      </c>
      <c r="F307" s="123" t="s">
        <v>11</v>
      </c>
      <c r="G307" s="124">
        <v>47916</v>
      </c>
      <c r="H307" s="122" t="s">
        <v>664</v>
      </c>
      <c r="I307" s="125">
        <v>44879</v>
      </c>
      <c r="J307" s="123"/>
    </row>
    <row r="308" spans="1:10" s="121" customFormat="1" hidden="1" x14ac:dyDescent="0.3">
      <c r="A308" s="123" t="s">
        <v>989</v>
      </c>
      <c r="B308" s="122" t="s">
        <v>664</v>
      </c>
      <c r="C308" s="126" t="s">
        <v>979</v>
      </c>
      <c r="D308" s="123" t="s">
        <v>980</v>
      </c>
      <c r="E308" s="123" t="s">
        <v>522</v>
      </c>
      <c r="F308" s="123" t="s">
        <v>11</v>
      </c>
      <c r="G308" s="124">
        <v>5880</v>
      </c>
      <c r="H308" s="122" t="s">
        <v>664</v>
      </c>
      <c r="I308" s="125">
        <v>44879</v>
      </c>
      <c r="J308" s="123"/>
    </row>
    <row r="309" spans="1:10" s="121" customFormat="1" hidden="1" x14ac:dyDescent="0.3">
      <c r="A309" s="123" t="s">
        <v>990</v>
      </c>
      <c r="B309" s="122" t="s">
        <v>664</v>
      </c>
      <c r="C309" s="126" t="s">
        <v>979</v>
      </c>
      <c r="D309" s="123" t="s">
        <v>980</v>
      </c>
      <c r="E309" s="123" t="s">
        <v>611</v>
      </c>
      <c r="F309" s="123" t="s">
        <v>11</v>
      </c>
      <c r="G309" s="124">
        <v>57000</v>
      </c>
      <c r="H309" s="122" t="s">
        <v>664</v>
      </c>
      <c r="I309" s="125">
        <v>44879</v>
      </c>
      <c r="J309" s="123"/>
    </row>
    <row r="310" spans="1:10" s="121" customFormat="1" hidden="1" x14ac:dyDescent="0.3">
      <c r="A310" s="123" t="s">
        <v>991</v>
      </c>
      <c r="B310" s="122" t="s">
        <v>664</v>
      </c>
      <c r="C310" s="126" t="s">
        <v>979</v>
      </c>
      <c r="D310" s="123" t="s">
        <v>980</v>
      </c>
      <c r="E310" s="123" t="s">
        <v>536</v>
      </c>
      <c r="F310" s="123" t="s">
        <v>11</v>
      </c>
      <c r="G310" s="124">
        <v>30302.400000000001</v>
      </c>
      <c r="H310" s="122" t="s">
        <v>664</v>
      </c>
      <c r="I310" s="125">
        <v>44879</v>
      </c>
      <c r="J310" s="123"/>
    </row>
    <row r="311" spans="1:10" s="121" customFormat="1" hidden="1" x14ac:dyDescent="0.3">
      <c r="A311" s="123" t="s">
        <v>992</v>
      </c>
      <c r="B311" s="122" t="s">
        <v>569</v>
      </c>
      <c r="C311" s="126" t="s">
        <v>979</v>
      </c>
      <c r="D311" s="123" t="s">
        <v>993</v>
      </c>
      <c r="E311" s="123" t="s">
        <v>534</v>
      </c>
      <c r="F311" s="123" t="s">
        <v>11</v>
      </c>
      <c r="G311" s="124">
        <v>9600</v>
      </c>
      <c r="H311" s="122" t="s">
        <v>569</v>
      </c>
      <c r="I311" s="125">
        <v>44879</v>
      </c>
      <c r="J311" s="123"/>
    </row>
    <row r="312" spans="1:10" s="121" customFormat="1" hidden="1" x14ac:dyDescent="0.3">
      <c r="A312" s="123" t="s">
        <v>994</v>
      </c>
      <c r="B312" s="122" t="s">
        <v>664</v>
      </c>
      <c r="C312" s="126" t="s">
        <v>995</v>
      </c>
      <c r="D312" s="123" t="s">
        <v>996</v>
      </c>
      <c r="E312" s="123" t="s">
        <v>566</v>
      </c>
      <c r="F312" s="123" t="s">
        <v>12</v>
      </c>
      <c r="G312" s="124">
        <v>18000</v>
      </c>
      <c r="H312" s="122" t="s">
        <v>664</v>
      </c>
      <c r="I312" s="125">
        <v>44879</v>
      </c>
      <c r="J312" s="123"/>
    </row>
    <row r="313" spans="1:10" s="121" customFormat="1" hidden="1" x14ac:dyDescent="0.3">
      <c r="A313" s="123" t="s">
        <v>997</v>
      </c>
      <c r="B313" s="122" t="s">
        <v>1000</v>
      </c>
      <c r="C313" s="126" t="s">
        <v>998</v>
      </c>
      <c r="D313" s="123" t="s">
        <v>999</v>
      </c>
      <c r="E313" s="123" t="s">
        <v>566</v>
      </c>
      <c r="F313" s="123" t="s">
        <v>10</v>
      </c>
      <c r="G313" s="124">
        <v>10126.799999999999</v>
      </c>
      <c r="H313" s="122" t="s">
        <v>1000</v>
      </c>
      <c r="I313" s="125">
        <v>44879</v>
      </c>
      <c r="J313" s="123"/>
    </row>
    <row r="314" spans="1:10" s="121" customFormat="1" hidden="1" x14ac:dyDescent="0.3">
      <c r="A314" s="123" t="s">
        <v>1001</v>
      </c>
      <c r="B314" s="122" t="s">
        <v>591</v>
      </c>
      <c r="C314" s="126" t="s">
        <v>204</v>
      </c>
      <c r="D314" s="123" t="s">
        <v>1002</v>
      </c>
      <c r="E314" s="123" t="s">
        <v>524</v>
      </c>
      <c r="F314" s="123" t="s">
        <v>10</v>
      </c>
      <c r="G314" s="124">
        <v>4031</v>
      </c>
      <c r="H314" s="122" t="s">
        <v>591</v>
      </c>
      <c r="I314" s="125">
        <v>44879</v>
      </c>
      <c r="J314" s="123"/>
    </row>
    <row r="315" spans="1:10" s="121" customFormat="1" hidden="1" x14ac:dyDescent="0.3">
      <c r="A315" s="123" t="s">
        <v>1003</v>
      </c>
      <c r="B315" s="122" t="s">
        <v>591</v>
      </c>
      <c r="C315" s="126" t="s">
        <v>204</v>
      </c>
      <c r="D315" s="123" t="s">
        <v>1002</v>
      </c>
      <c r="E315" s="123" t="s">
        <v>536</v>
      </c>
      <c r="F315" s="123" t="s">
        <v>10</v>
      </c>
      <c r="G315" s="124">
        <v>57000</v>
      </c>
      <c r="H315" s="122" t="s">
        <v>591</v>
      </c>
      <c r="I315" s="125">
        <v>44879</v>
      </c>
      <c r="J315" s="123"/>
    </row>
    <row r="316" spans="1:10" s="121" customFormat="1" hidden="1" x14ac:dyDescent="0.3">
      <c r="A316" s="123" t="s">
        <v>1004</v>
      </c>
      <c r="B316" s="122" t="s">
        <v>591</v>
      </c>
      <c r="C316" s="126" t="s">
        <v>204</v>
      </c>
      <c r="D316" s="123" t="s">
        <v>1002</v>
      </c>
      <c r="E316" s="123" t="s">
        <v>547</v>
      </c>
      <c r="F316" s="123" t="s">
        <v>10</v>
      </c>
      <c r="G316" s="124">
        <v>1283</v>
      </c>
      <c r="H316" s="122" t="s">
        <v>591</v>
      </c>
      <c r="I316" s="125">
        <v>44879</v>
      </c>
      <c r="J316" s="123"/>
    </row>
    <row r="317" spans="1:10" s="121" customFormat="1" hidden="1" x14ac:dyDescent="0.3">
      <c r="A317" s="123" t="s">
        <v>1005</v>
      </c>
      <c r="B317" s="122" t="s">
        <v>591</v>
      </c>
      <c r="C317" s="126" t="s">
        <v>204</v>
      </c>
      <c r="D317" s="123" t="s">
        <v>1006</v>
      </c>
      <c r="E317" s="123" t="s">
        <v>536</v>
      </c>
      <c r="F317" s="123" t="s">
        <v>10</v>
      </c>
      <c r="G317" s="124">
        <v>60000</v>
      </c>
      <c r="H317" s="122" t="s">
        <v>591</v>
      </c>
      <c r="I317" s="125">
        <v>44879</v>
      </c>
      <c r="J317" s="123"/>
    </row>
    <row r="318" spans="1:10" s="121" customFormat="1" hidden="1" x14ac:dyDescent="0.3">
      <c r="A318" s="123" t="s">
        <v>1007</v>
      </c>
      <c r="B318" s="122" t="s">
        <v>591</v>
      </c>
      <c r="C318" s="126" t="s">
        <v>204</v>
      </c>
      <c r="D318" s="123" t="s">
        <v>1006</v>
      </c>
      <c r="E318" s="123" t="s">
        <v>517</v>
      </c>
      <c r="F318" s="123" t="s">
        <v>10</v>
      </c>
      <c r="G318" s="124">
        <v>48000</v>
      </c>
      <c r="H318" s="122" t="s">
        <v>591</v>
      </c>
      <c r="I318" s="125">
        <v>44879</v>
      </c>
      <c r="J318" s="123"/>
    </row>
    <row r="319" spans="1:10" s="121" customFormat="1" hidden="1" x14ac:dyDescent="0.3">
      <c r="A319" s="123" t="s">
        <v>1008</v>
      </c>
      <c r="B319" s="122" t="s">
        <v>591</v>
      </c>
      <c r="C319" s="126" t="s">
        <v>204</v>
      </c>
      <c r="D319" s="123" t="s">
        <v>1002</v>
      </c>
      <c r="E319" s="123" t="s">
        <v>513</v>
      </c>
      <c r="F319" s="123" t="s">
        <v>10</v>
      </c>
      <c r="G319" s="124">
        <v>54000</v>
      </c>
      <c r="H319" s="122" t="s">
        <v>591</v>
      </c>
      <c r="I319" s="125">
        <v>44879</v>
      </c>
      <c r="J319" s="123"/>
    </row>
    <row r="320" spans="1:10" s="121" customFormat="1" hidden="1" x14ac:dyDescent="0.3">
      <c r="A320" s="123" t="s">
        <v>1009</v>
      </c>
      <c r="B320" s="122" t="s">
        <v>591</v>
      </c>
      <c r="C320" s="126" t="s">
        <v>204</v>
      </c>
      <c r="D320" s="123" t="s">
        <v>1002</v>
      </c>
      <c r="E320" s="123" t="s">
        <v>536</v>
      </c>
      <c r="F320" s="123" t="s">
        <v>10</v>
      </c>
      <c r="G320" s="124">
        <v>21600</v>
      </c>
      <c r="H320" s="122" t="s">
        <v>591</v>
      </c>
      <c r="I320" s="125">
        <v>44879</v>
      </c>
      <c r="J320" s="123"/>
    </row>
    <row r="321" spans="1:10" s="121" customFormat="1" hidden="1" x14ac:dyDescent="0.3">
      <c r="A321" s="123" t="s">
        <v>1010</v>
      </c>
      <c r="B321" s="122" t="s">
        <v>591</v>
      </c>
      <c r="C321" s="126" t="s">
        <v>204</v>
      </c>
      <c r="D321" s="123" t="s">
        <v>1002</v>
      </c>
      <c r="E321" s="123" t="s">
        <v>517</v>
      </c>
      <c r="F321" s="123" t="s">
        <v>10</v>
      </c>
      <c r="G321" s="124">
        <v>12000</v>
      </c>
      <c r="H321" s="122" t="s">
        <v>591</v>
      </c>
      <c r="I321" s="125">
        <v>44879</v>
      </c>
      <c r="J321" s="123"/>
    </row>
    <row r="322" spans="1:10" s="121" customFormat="1" hidden="1" x14ac:dyDescent="0.3">
      <c r="A322" s="123" t="s">
        <v>1011</v>
      </c>
      <c r="B322" s="122" t="s">
        <v>664</v>
      </c>
      <c r="C322" s="126" t="s">
        <v>1012</v>
      </c>
      <c r="D322" s="123" t="s">
        <v>1013</v>
      </c>
      <c r="E322" s="123" t="s">
        <v>531</v>
      </c>
      <c r="F322" s="123" t="s">
        <v>10</v>
      </c>
      <c r="G322" s="124">
        <v>229382.826</v>
      </c>
      <c r="H322" s="122" t="s">
        <v>664</v>
      </c>
      <c r="I322" s="125">
        <v>44879</v>
      </c>
      <c r="J322" s="123"/>
    </row>
    <row r="323" spans="1:10" s="121" customFormat="1" hidden="1" x14ac:dyDescent="0.3">
      <c r="A323" s="123" t="s">
        <v>1014</v>
      </c>
      <c r="B323" s="122" t="s">
        <v>664</v>
      </c>
      <c r="C323" s="126" t="s">
        <v>1012</v>
      </c>
      <c r="D323" s="123" t="s">
        <v>1013</v>
      </c>
      <c r="E323" s="123" t="s">
        <v>534</v>
      </c>
      <c r="F323" s="123" t="s">
        <v>10</v>
      </c>
      <c r="G323" s="124">
        <v>12564</v>
      </c>
      <c r="H323" s="122" t="s">
        <v>664</v>
      </c>
      <c r="I323" s="125">
        <v>44879</v>
      </c>
      <c r="J323" s="123"/>
    </row>
    <row r="324" spans="1:10" s="121" customFormat="1" hidden="1" x14ac:dyDescent="0.3">
      <c r="A324" s="123" t="s">
        <v>1015</v>
      </c>
      <c r="B324" s="122" t="s">
        <v>514</v>
      </c>
      <c r="C324" s="126" t="s">
        <v>1016</v>
      </c>
      <c r="D324" s="123" t="s">
        <v>1017</v>
      </c>
      <c r="E324" s="123" t="s">
        <v>531</v>
      </c>
      <c r="F324" s="123" t="s">
        <v>10</v>
      </c>
      <c r="G324" s="124">
        <v>42159.6</v>
      </c>
      <c r="H324" s="122" t="s">
        <v>514</v>
      </c>
      <c r="I324" s="125">
        <v>44879</v>
      </c>
      <c r="J324" s="123"/>
    </row>
    <row r="325" spans="1:10" s="121" customFormat="1" hidden="1" x14ac:dyDescent="0.3">
      <c r="A325" s="123" t="s">
        <v>1018</v>
      </c>
      <c r="B325" s="122" t="s">
        <v>514</v>
      </c>
      <c r="C325" s="126" t="s">
        <v>1016</v>
      </c>
      <c r="D325" s="123" t="s">
        <v>1017</v>
      </c>
      <c r="E325" s="123" t="s">
        <v>574</v>
      </c>
      <c r="F325" s="123" t="s">
        <v>10</v>
      </c>
      <c r="G325" s="124">
        <v>4836</v>
      </c>
      <c r="H325" s="122" t="s">
        <v>514</v>
      </c>
      <c r="I325" s="125">
        <v>44879</v>
      </c>
      <c r="J325" s="123"/>
    </row>
    <row r="326" spans="1:10" s="121" customFormat="1" hidden="1" x14ac:dyDescent="0.3">
      <c r="A326" s="123" t="s">
        <v>1019</v>
      </c>
      <c r="B326" s="122" t="s">
        <v>514</v>
      </c>
      <c r="C326" s="126" t="s">
        <v>1016</v>
      </c>
      <c r="D326" s="123" t="s">
        <v>1017</v>
      </c>
      <c r="E326" s="123" t="s">
        <v>576</v>
      </c>
      <c r="F326" s="123" t="s">
        <v>10</v>
      </c>
      <c r="G326" s="124">
        <v>1852</v>
      </c>
      <c r="H326" s="122" t="s">
        <v>514</v>
      </c>
      <c r="I326" s="125">
        <v>44879</v>
      </c>
      <c r="J326" s="123"/>
    </row>
    <row r="327" spans="1:10" s="121" customFormat="1" hidden="1" x14ac:dyDescent="0.3">
      <c r="A327" s="123" t="s">
        <v>1020</v>
      </c>
      <c r="B327" s="122" t="s">
        <v>668</v>
      </c>
      <c r="C327" s="126" t="s">
        <v>1016</v>
      </c>
      <c r="D327" s="123" t="s">
        <v>1021</v>
      </c>
      <c r="E327" s="123" t="s">
        <v>531</v>
      </c>
      <c r="F327" s="123" t="s">
        <v>10</v>
      </c>
      <c r="G327" s="124">
        <v>33966</v>
      </c>
      <c r="H327" s="122" t="s">
        <v>668</v>
      </c>
      <c r="I327" s="125">
        <v>44879</v>
      </c>
      <c r="J327" s="123"/>
    </row>
    <row r="328" spans="1:10" s="121" customFormat="1" hidden="1" x14ac:dyDescent="0.3">
      <c r="A328" s="123" t="s">
        <v>1022</v>
      </c>
      <c r="B328" s="122" t="s">
        <v>668</v>
      </c>
      <c r="C328" s="126" t="s">
        <v>1016</v>
      </c>
      <c r="D328" s="123" t="s">
        <v>1021</v>
      </c>
      <c r="E328" s="123" t="s">
        <v>531</v>
      </c>
      <c r="F328" s="123" t="s">
        <v>10</v>
      </c>
      <c r="G328" s="124">
        <v>33966</v>
      </c>
      <c r="H328" s="122" t="s">
        <v>668</v>
      </c>
      <c r="I328" s="125">
        <v>44879</v>
      </c>
      <c r="J328" s="123"/>
    </row>
    <row r="329" spans="1:10" s="121" customFormat="1" hidden="1" x14ac:dyDescent="0.3">
      <c r="A329" s="123" t="s">
        <v>1023</v>
      </c>
      <c r="B329" s="122" t="s">
        <v>668</v>
      </c>
      <c r="C329" s="126" t="s">
        <v>1016</v>
      </c>
      <c r="D329" s="123" t="s">
        <v>1021</v>
      </c>
      <c r="E329" s="123" t="s">
        <v>576</v>
      </c>
      <c r="F329" s="123" t="s">
        <v>10</v>
      </c>
      <c r="G329" s="124">
        <v>1354</v>
      </c>
      <c r="H329" s="122" t="s">
        <v>668</v>
      </c>
      <c r="I329" s="125">
        <v>44879</v>
      </c>
      <c r="J329" s="123"/>
    </row>
    <row r="330" spans="1:10" s="121" customFormat="1" hidden="1" x14ac:dyDescent="0.3">
      <c r="A330" s="123" t="s">
        <v>1024</v>
      </c>
      <c r="B330" s="122" t="s">
        <v>514</v>
      </c>
      <c r="C330" s="126" t="s">
        <v>727</v>
      </c>
      <c r="D330" s="123" t="s">
        <v>1025</v>
      </c>
      <c r="E330" s="123" t="s">
        <v>531</v>
      </c>
      <c r="F330" s="123" t="s">
        <v>11</v>
      </c>
      <c r="G330" s="124">
        <v>2111</v>
      </c>
      <c r="H330" s="122" t="s">
        <v>514</v>
      </c>
      <c r="I330" s="125">
        <v>44879</v>
      </c>
      <c r="J330" s="123"/>
    </row>
    <row r="331" spans="1:10" s="121" customFormat="1" hidden="1" x14ac:dyDescent="0.3">
      <c r="A331" s="123" t="s">
        <v>1026</v>
      </c>
      <c r="B331" s="122" t="s">
        <v>514</v>
      </c>
      <c r="C331" s="126" t="s">
        <v>727</v>
      </c>
      <c r="D331" s="123" t="s">
        <v>1025</v>
      </c>
      <c r="E331" s="123" t="s">
        <v>526</v>
      </c>
      <c r="F331" s="123" t="s">
        <v>11</v>
      </c>
      <c r="G331" s="124">
        <v>4800</v>
      </c>
      <c r="H331" s="122" t="s">
        <v>514</v>
      </c>
      <c r="I331" s="125">
        <v>44879</v>
      </c>
      <c r="J331" s="123"/>
    </row>
    <row r="332" spans="1:10" s="121" customFormat="1" hidden="1" x14ac:dyDescent="0.3">
      <c r="A332" s="123" t="s">
        <v>1027</v>
      </c>
      <c r="B332" s="122" t="s">
        <v>514</v>
      </c>
      <c r="C332" s="126" t="s">
        <v>727</v>
      </c>
      <c r="D332" s="123" t="s">
        <v>1025</v>
      </c>
      <c r="E332" s="123" t="s">
        <v>708</v>
      </c>
      <c r="F332" s="123" t="s">
        <v>11</v>
      </c>
      <c r="G332" s="124">
        <v>3000</v>
      </c>
      <c r="H332" s="122" t="s">
        <v>514</v>
      </c>
      <c r="I332" s="125">
        <v>44879</v>
      </c>
      <c r="J332" s="123"/>
    </row>
    <row r="333" spans="1:10" s="121" customFormat="1" hidden="1" x14ac:dyDescent="0.3">
      <c r="A333" s="123" t="s">
        <v>1028</v>
      </c>
      <c r="B333" s="122" t="s">
        <v>514</v>
      </c>
      <c r="C333" s="126" t="s">
        <v>727</v>
      </c>
      <c r="D333" s="123" t="s">
        <v>1025</v>
      </c>
      <c r="E333" s="123" t="s">
        <v>630</v>
      </c>
      <c r="F333" s="123" t="s">
        <v>11</v>
      </c>
      <c r="G333" s="124">
        <v>3600</v>
      </c>
      <c r="H333" s="122" t="s">
        <v>514</v>
      </c>
      <c r="I333" s="125">
        <v>44879</v>
      </c>
      <c r="J333" s="123"/>
    </row>
    <row r="334" spans="1:10" s="121" customFormat="1" hidden="1" x14ac:dyDescent="0.3">
      <c r="A334" s="123" t="s">
        <v>1029</v>
      </c>
      <c r="B334" s="122" t="s">
        <v>664</v>
      </c>
      <c r="C334" s="126" t="s">
        <v>1030</v>
      </c>
      <c r="D334" s="123" t="s">
        <v>1031</v>
      </c>
      <c r="E334" s="123" t="s">
        <v>520</v>
      </c>
      <c r="F334" s="123" t="s">
        <v>11</v>
      </c>
      <c r="G334" s="124">
        <v>79800</v>
      </c>
      <c r="H334" s="122" t="s">
        <v>664</v>
      </c>
      <c r="I334" s="125">
        <v>44879</v>
      </c>
      <c r="J334" s="123"/>
    </row>
    <row r="335" spans="1:10" s="121" customFormat="1" hidden="1" x14ac:dyDescent="0.3">
      <c r="A335" s="123" t="s">
        <v>1032</v>
      </c>
      <c r="B335" s="122" t="s">
        <v>664</v>
      </c>
      <c r="C335" s="126" t="s">
        <v>1030</v>
      </c>
      <c r="D335" s="123" t="s">
        <v>1031</v>
      </c>
      <c r="E335" s="123" t="s">
        <v>586</v>
      </c>
      <c r="F335" s="123" t="s">
        <v>11</v>
      </c>
      <c r="G335" s="124">
        <v>1197</v>
      </c>
      <c r="H335" s="122" t="s">
        <v>664</v>
      </c>
      <c r="I335" s="125">
        <v>44879</v>
      </c>
      <c r="J335" s="123"/>
    </row>
    <row r="336" spans="1:10" s="121" customFormat="1" hidden="1" x14ac:dyDescent="0.3">
      <c r="A336" s="123" t="s">
        <v>1033</v>
      </c>
      <c r="B336" s="122" t="s">
        <v>664</v>
      </c>
      <c r="C336" s="126" t="s">
        <v>1030</v>
      </c>
      <c r="D336" s="123" t="s">
        <v>1031</v>
      </c>
      <c r="E336" s="123" t="s">
        <v>536</v>
      </c>
      <c r="F336" s="123" t="s">
        <v>11</v>
      </c>
      <c r="G336" s="124">
        <v>87789</v>
      </c>
      <c r="H336" s="122" t="s">
        <v>664</v>
      </c>
      <c r="I336" s="125">
        <v>44879</v>
      </c>
      <c r="J336" s="123"/>
    </row>
    <row r="337" spans="1:10" s="121" customFormat="1" hidden="1" x14ac:dyDescent="0.3">
      <c r="A337" s="123" t="s">
        <v>1034</v>
      </c>
      <c r="B337" s="122" t="s">
        <v>514</v>
      </c>
      <c r="C337" s="126" t="s">
        <v>1035</v>
      </c>
      <c r="D337" s="123" t="s">
        <v>1036</v>
      </c>
      <c r="E337" s="123" t="s">
        <v>710</v>
      </c>
      <c r="F337" s="123" t="s">
        <v>532</v>
      </c>
      <c r="G337" s="124">
        <v>24420</v>
      </c>
      <c r="H337" s="122" t="s">
        <v>514</v>
      </c>
      <c r="I337" s="125">
        <v>44879</v>
      </c>
      <c r="J337" s="123"/>
    </row>
    <row r="338" spans="1:10" s="121" customFormat="1" hidden="1" x14ac:dyDescent="0.3">
      <c r="A338" s="123" t="s">
        <v>1037</v>
      </c>
      <c r="B338" s="122" t="s">
        <v>772</v>
      </c>
      <c r="C338" s="126" t="s">
        <v>1038</v>
      </c>
      <c r="D338" s="123" t="s">
        <v>1039</v>
      </c>
      <c r="E338" s="123" t="s">
        <v>566</v>
      </c>
      <c r="F338" s="123" t="s">
        <v>11</v>
      </c>
      <c r="G338" s="124">
        <v>5280</v>
      </c>
      <c r="H338" s="122" t="s">
        <v>772</v>
      </c>
      <c r="I338" s="125">
        <v>44879</v>
      </c>
      <c r="J338" s="123"/>
    </row>
    <row r="339" spans="1:10" s="121" customFormat="1" hidden="1" x14ac:dyDescent="0.3">
      <c r="A339" s="123" t="s">
        <v>1040</v>
      </c>
      <c r="B339" s="122" t="s">
        <v>772</v>
      </c>
      <c r="C339" s="126" t="s">
        <v>1038</v>
      </c>
      <c r="D339" s="123" t="s">
        <v>1041</v>
      </c>
      <c r="E339" s="123" t="s">
        <v>566</v>
      </c>
      <c r="F339" s="123" t="s">
        <v>9</v>
      </c>
      <c r="G339" s="124">
        <v>4322.4000000000005</v>
      </c>
      <c r="H339" s="122" t="s">
        <v>772</v>
      </c>
      <c r="I339" s="125">
        <v>44879</v>
      </c>
      <c r="J339" s="123"/>
    </row>
    <row r="340" spans="1:10" s="121" customFormat="1" hidden="1" x14ac:dyDescent="0.3">
      <c r="A340" s="123" t="s">
        <v>1042</v>
      </c>
      <c r="B340" s="122" t="s">
        <v>591</v>
      </c>
      <c r="C340" s="126" t="s">
        <v>1043</v>
      </c>
      <c r="D340" s="123" t="s">
        <v>1044</v>
      </c>
      <c r="E340" s="123" t="s">
        <v>553</v>
      </c>
      <c r="F340" s="123" t="s">
        <v>12</v>
      </c>
      <c r="G340" s="124">
        <v>27450</v>
      </c>
      <c r="H340" s="122" t="s">
        <v>591</v>
      </c>
      <c r="I340" s="125">
        <v>44879</v>
      </c>
      <c r="J340" s="123"/>
    </row>
    <row r="341" spans="1:10" s="121" customFormat="1" hidden="1" x14ac:dyDescent="0.3">
      <c r="A341" s="123" t="s">
        <v>1045</v>
      </c>
      <c r="B341" s="122" t="s">
        <v>591</v>
      </c>
      <c r="C341" s="126" t="s">
        <v>1043</v>
      </c>
      <c r="D341" s="123" t="s">
        <v>1046</v>
      </c>
      <c r="E341" s="123" t="s">
        <v>708</v>
      </c>
      <c r="F341" s="123" t="s">
        <v>12</v>
      </c>
      <c r="G341" s="124">
        <v>23750</v>
      </c>
      <c r="H341" s="122" t="s">
        <v>591</v>
      </c>
      <c r="I341" s="125">
        <v>44879</v>
      </c>
      <c r="J341" s="123"/>
    </row>
    <row r="342" spans="1:10" s="121" customFormat="1" hidden="1" x14ac:dyDescent="0.3">
      <c r="A342" s="123" t="s">
        <v>1047</v>
      </c>
      <c r="B342" s="122" t="s">
        <v>591</v>
      </c>
      <c r="C342" s="126" t="s">
        <v>1043</v>
      </c>
      <c r="D342" s="123" t="s">
        <v>1048</v>
      </c>
      <c r="E342" s="123" t="s">
        <v>553</v>
      </c>
      <c r="F342" s="123" t="s">
        <v>12</v>
      </c>
      <c r="G342" s="124">
        <v>8820</v>
      </c>
      <c r="H342" s="122" t="s">
        <v>591</v>
      </c>
      <c r="I342" s="125">
        <v>44879</v>
      </c>
      <c r="J342" s="123"/>
    </row>
    <row r="343" spans="1:10" s="121" customFormat="1" hidden="1" x14ac:dyDescent="0.3">
      <c r="A343" s="123" t="s">
        <v>1049</v>
      </c>
      <c r="B343" s="122" t="s">
        <v>591</v>
      </c>
      <c r="C343" s="126" t="s">
        <v>1043</v>
      </c>
      <c r="D343" s="123" t="s">
        <v>1050</v>
      </c>
      <c r="E343" s="123" t="s">
        <v>696</v>
      </c>
      <c r="F343" s="123" t="s">
        <v>12</v>
      </c>
      <c r="G343" s="124">
        <v>12600</v>
      </c>
      <c r="H343" s="122" t="s">
        <v>591</v>
      </c>
      <c r="I343" s="125">
        <v>44879</v>
      </c>
      <c r="J343" s="123"/>
    </row>
    <row r="344" spans="1:10" s="121" customFormat="1" hidden="1" x14ac:dyDescent="0.3">
      <c r="A344" s="123" t="s">
        <v>1051</v>
      </c>
      <c r="B344" s="122" t="s">
        <v>591</v>
      </c>
      <c r="C344" s="126" t="s">
        <v>1043</v>
      </c>
      <c r="D344" s="123" t="s">
        <v>1046</v>
      </c>
      <c r="E344" s="123" t="s">
        <v>531</v>
      </c>
      <c r="F344" s="123" t="s">
        <v>12</v>
      </c>
      <c r="G344" s="124">
        <v>8000</v>
      </c>
      <c r="H344" s="122" t="s">
        <v>591</v>
      </c>
      <c r="I344" s="125">
        <v>44879</v>
      </c>
      <c r="J344" s="123"/>
    </row>
    <row r="345" spans="1:10" s="121" customFormat="1" hidden="1" x14ac:dyDescent="0.3">
      <c r="A345" s="123" t="s">
        <v>1052</v>
      </c>
      <c r="B345" s="122" t="s">
        <v>591</v>
      </c>
      <c r="C345" s="126" t="s">
        <v>1043</v>
      </c>
      <c r="D345" s="123" t="s">
        <v>1046</v>
      </c>
      <c r="E345" s="123" t="s">
        <v>520</v>
      </c>
      <c r="F345" s="123" t="s">
        <v>12</v>
      </c>
      <c r="G345" s="124">
        <v>15000</v>
      </c>
      <c r="H345" s="122" t="s">
        <v>591</v>
      </c>
      <c r="I345" s="125">
        <v>44879</v>
      </c>
      <c r="J345" s="123"/>
    </row>
    <row r="346" spans="1:10" s="121" customFormat="1" hidden="1" x14ac:dyDescent="0.3">
      <c r="A346" s="123" t="s">
        <v>1053</v>
      </c>
      <c r="B346" s="122" t="s">
        <v>591</v>
      </c>
      <c r="C346" s="126" t="s">
        <v>1043</v>
      </c>
      <c r="D346" s="123" t="s">
        <v>1050</v>
      </c>
      <c r="E346" s="123" t="s">
        <v>553</v>
      </c>
      <c r="F346" s="123" t="s">
        <v>12</v>
      </c>
      <c r="G346" s="124">
        <v>15438</v>
      </c>
      <c r="H346" s="122" t="s">
        <v>591</v>
      </c>
      <c r="I346" s="125">
        <v>44879</v>
      </c>
      <c r="J346" s="123"/>
    </row>
    <row r="347" spans="1:10" s="121" customFormat="1" hidden="1" x14ac:dyDescent="0.3">
      <c r="A347" s="123" t="s">
        <v>1054</v>
      </c>
      <c r="B347" s="122" t="s">
        <v>591</v>
      </c>
      <c r="C347" s="126" t="s">
        <v>1043</v>
      </c>
      <c r="D347" s="123" t="s">
        <v>1055</v>
      </c>
      <c r="E347" s="123" t="s">
        <v>553</v>
      </c>
      <c r="F347" s="123" t="s">
        <v>12</v>
      </c>
      <c r="G347" s="124">
        <v>9750</v>
      </c>
      <c r="H347" s="122" t="s">
        <v>591</v>
      </c>
      <c r="I347" s="125">
        <v>44879</v>
      </c>
      <c r="J347" s="123"/>
    </row>
    <row r="348" spans="1:10" s="121" customFormat="1" hidden="1" x14ac:dyDescent="0.3">
      <c r="A348" s="123" t="s">
        <v>1056</v>
      </c>
      <c r="B348" s="122" t="s">
        <v>591</v>
      </c>
      <c r="C348" s="126" t="s">
        <v>1043</v>
      </c>
      <c r="D348" s="123" t="s">
        <v>1057</v>
      </c>
      <c r="E348" s="123" t="s">
        <v>553</v>
      </c>
      <c r="F348" s="123" t="s">
        <v>12</v>
      </c>
      <c r="G348" s="124">
        <v>5040</v>
      </c>
      <c r="H348" s="122" t="s">
        <v>591</v>
      </c>
      <c r="I348" s="125">
        <v>44879</v>
      </c>
      <c r="J348" s="123"/>
    </row>
    <row r="349" spans="1:10" s="121" customFormat="1" hidden="1" x14ac:dyDescent="0.3">
      <c r="A349" s="123" t="s">
        <v>1058</v>
      </c>
      <c r="B349" s="122" t="s">
        <v>591</v>
      </c>
      <c r="C349" s="126" t="s">
        <v>1043</v>
      </c>
      <c r="D349" s="123" t="s">
        <v>1046</v>
      </c>
      <c r="E349" s="123" t="s">
        <v>522</v>
      </c>
      <c r="F349" s="123" t="s">
        <v>12</v>
      </c>
      <c r="G349" s="124">
        <v>15500</v>
      </c>
      <c r="H349" s="122" t="s">
        <v>591</v>
      </c>
      <c r="I349" s="125">
        <v>44879</v>
      </c>
      <c r="J349" s="123"/>
    </row>
    <row r="350" spans="1:10" s="121" customFormat="1" hidden="1" x14ac:dyDescent="0.3">
      <c r="A350" s="123" t="s">
        <v>1059</v>
      </c>
      <c r="B350" s="122" t="s">
        <v>591</v>
      </c>
      <c r="C350" s="126" t="s">
        <v>1043</v>
      </c>
      <c r="D350" s="123" t="s">
        <v>1060</v>
      </c>
      <c r="E350" s="123" t="s">
        <v>541</v>
      </c>
      <c r="F350" s="123" t="s">
        <v>12</v>
      </c>
      <c r="G350" s="124">
        <v>7020</v>
      </c>
      <c r="H350" s="122" t="s">
        <v>591</v>
      </c>
      <c r="I350" s="125">
        <v>44879</v>
      </c>
      <c r="J350" s="123"/>
    </row>
    <row r="351" spans="1:10" s="121" customFormat="1" hidden="1" x14ac:dyDescent="0.3">
      <c r="A351" s="123" t="s">
        <v>1061</v>
      </c>
      <c r="B351" s="122" t="s">
        <v>591</v>
      </c>
      <c r="C351" s="126" t="s">
        <v>1043</v>
      </c>
      <c r="D351" s="123" t="s">
        <v>1048</v>
      </c>
      <c r="E351" s="123" t="s">
        <v>541</v>
      </c>
      <c r="F351" s="123" t="s">
        <v>12</v>
      </c>
      <c r="G351" s="124">
        <v>13200</v>
      </c>
      <c r="H351" s="122" t="s">
        <v>591</v>
      </c>
      <c r="I351" s="125">
        <v>44879</v>
      </c>
      <c r="J351" s="123"/>
    </row>
    <row r="352" spans="1:10" s="121" customFormat="1" hidden="1" x14ac:dyDescent="0.3">
      <c r="A352" s="123" t="s">
        <v>1062</v>
      </c>
      <c r="B352" s="122" t="s">
        <v>591</v>
      </c>
      <c r="C352" s="126" t="s">
        <v>1043</v>
      </c>
      <c r="D352" s="123" t="s">
        <v>1063</v>
      </c>
      <c r="E352" s="123" t="s">
        <v>541</v>
      </c>
      <c r="F352" s="123" t="s">
        <v>12</v>
      </c>
      <c r="G352" s="124">
        <v>6630</v>
      </c>
      <c r="H352" s="122" t="s">
        <v>591</v>
      </c>
      <c r="I352" s="125">
        <v>44879</v>
      </c>
      <c r="J352" s="123"/>
    </row>
    <row r="353" spans="1:10" s="121" customFormat="1" hidden="1" x14ac:dyDescent="0.3">
      <c r="A353" s="123" t="s">
        <v>1064</v>
      </c>
      <c r="B353" s="122" t="s">
        <v>591</v>
      </c>
      <c r="C353" s="126" t="s">
        <v>1043</v>
      </c>
      <c r="D353" s="123" t="s">
        <v>1044</v>
      </c>
      <c r="E353" s="123" t="s">
        <v>561</v>
      </c>
      <c r="F353" s="123" t="s">
        <v>12</v>
      </c>
      <c r="G353" s="124">
        <v>1120</v>
      </c>
      <c r="H353" s="122" t="s">
        <v>591</v>
      </c>
      <c r="I353" s="125">
        <v>44879</v>
      </c>
      <c r="J353" s="123"/>
    </row>
    <row r="354" spans="1:10" s="121" customFormat="1" hidden="1" x14ac:dyDescent="0.3">
      <c r="A354" s="123" t="s">
        <v>1065</v>
      </c>
      <c r="B354" s="122" t="s">
        <v>591</v>
      </c>
      <c r="C354" s="126" t="s">
        <v>1043</v>
      </c>
      <c r="D354" s="123" t="s">
        <v>1055</v>
      </c>
      <c r="E354" s="123" t="s">
        <v>541</v>
      </c>
      <c r="F354" s="123" t="s">
        <v>12</v>
      </c>
      <c r="G354" s="124">
        <v>15719.999999999998</v>
      </c>
      <c r="H354" s="122" t="s">
        <v>591</v>
      </c>
      <c r="I354" s="125">
        <v>44879</v>
      </c>
      <c r="J354" s="123"/>
    </row>
    <row r="355" spans="1:10" s="121" customFormat="1" hidden="1" x14ac:dyDescent="0.3">
      <c r="A355" s="123" t="s">
        <v>1066</v>
      </c>
      <c r="B355" s="122" t="s">
        <v>591</v>
      </c>
      <c r="C355" s="126" t="s">
        <v>1043</v>
      </c>
      <c r="D355" s="123" t="s">
        <v>1055</v>
      </c>
      <c r="E355" s="123" t="s">
        <v>566</v>
      </c>
      <c r="F355" s="123" t="s">
        <v>12</v>
      </c>
      <c r="G355" s="124">
        <v>14400</v>
      </c>
      <c r="H355" s="122" t="s">
        <v>591</v>
      </c>
      <c r="I355" s="125">
        <v>44879</v>
      </c>
      <c r="J355" s="123"/>
    </row>
    <row r="356" spans="1:10" s="121" customFormat="1" hidden="1" x14ac:dyDescent="0.3">
      <c r="A356" s="123" t="s">
        <v>1067</v>
      </c>
      <c r="B356" s="122" t="s">
        <v>591</v>
      </c>
      <c r="C356" s="126" t="s">
        <v>1043</v>
      </c>
      <c r="D356" s="123" t="s">
        <v>1057</v>
      </c>
      <c r="E356" s="123" t="s">
        <v>696</v>
      </c>
      <c r="F356" s="123" t="s">
        <v>12</v>
      </c>
      <c r="G356" s="124">
        <v>2565</v>
      </c>
      <c r="H356" s="122" t="s">
        <v>591</v>
      </c>
      <c r="I356" s="125">
        <v>44879</v>
      </c>
      <c r="J356" s="123"/>
    </row>
    <row r="357" spans="1:10" s="121" customFormat="1" hidden="1" x14ac:dyDescent="0.3">
      <c r="A357" s="123" t="s">
        <v>1068</v>
      </c>
      <c r="B357" s="122" t="s">
        <v>514</v>
      </c>
      <c r="C357" s="126" t="s">
        <v>1069</v>
      </c>
      <c r="D357" s="123" t="s">
        <v>1070</v>
      </c>
      <c r="E357" s="123" t="s">
        <v>520</v>
      </c>
      <c r="F357" s="123" t="s">
        <v>12</v>
      </c>
      <c r="G357" s="124">
        <v>96840</v>
      </c>
      <c r="H357" s="122" t="s">
        <v>514</v>
      </c>
      <c r="I357" s="125">
        <v>44879</v>
      </c>
      <c r="J357" s="123"/>
    </row>
    <row r="358" spans="1:10" s="121" customFormat="1" hidden="1" x14ac:dyDescent="0.3">
      <c r="A358" s="123" t="s">
        <v>1071</v>
      </c>
      <c r="B358" s="122" t="s">
        <v>514</v>
      </c>
      <c r="C358" s="126" t="s">
        <v>1069</v>
      </c>
      <c r="D358" s="123" t="s">
        <v>1070</v>
      </c>
      <c r="E358" s="123" t="s">
        <v>517</v>
      </c>
      <c r="F358" s="123" t="s">
        <v>12</v>
      </c>
      <c r="G358" s="124">
        <v>29968</v>
      </c>
      <c r="H358" s="122" t="s">
        <v>514</v>
      </c>
      <c r="I358" s="125">
        <v>44879</v>
      </c>
      <c r="J358" s="123"/>
    </row>
    <row r="359" spans="1:10" s="121" customFormat="1" hidden="1" x14ac:dyDescent="0.3">
      <c r="A359" s="123" t="s">
        <v>1072</v>
      </c>
      <c r="B359" s="122" t="s">
        <v>514</v>
      </c>
      <c r="C359" s="126" t="s">
        <v>1069</v>
      </c>
      <c r="D359" s="123" t="s">
        <v>1070</v>
      </c>
      <c r="E359" s="123" t="s">
        <v>534</v>
      </c>
      <c r="F359" s="123" t="s">
        <v>12</v>
      </c>
      <c r="G359" s="124">
        <v>1131</v>
      </c>
      <c r="H359" s="122" t="s">
        <v>514</v>
      </c>
      <c r="I359" s="125">
        <v>44879</v>
      </c>
      <c r="J359" s="123"/>
    </row>
    <row r="360" spans="1:10" s="121" customFormat="1" hidden="1" x14ac:dyDescent="0.3">
      <c r="A360" s="123" t="s">
        <v>1073</v>
      </c>
      <c r="B360" s="122" t="s">
        <v>514</v>
      </c>
      <c r="C360" s="126" t="s">
        <v>1069</v>
      </c>
      <c r="D360" s="123" t="s">
        <v>1070</v>
      </c>
      <c r="E360" s="123" t="s">
        <v>529</v>
      </c>
      <c r="F360" s="123" t="s">
        <v>12</v>
      </c>
      <c r="G360" s="124">
        <v>5700</v>
      </c>
      <c r="H360" s="122" t="s">
        <v>514</v>
      </c>
      <c r="I360" s="125">
        <v>44879</v>
      </c>
      <c r="J360" s="123"/>
    </row>
    <row r="361" spans="1:10" s="121" customFormat="1" hidden="1" x14ac:dyDescent="0.3">
      <c r="A361" s="123" t="s">
        <v>1074</v>
      </c>
      <c r="B361" s="122" t="s">
        <v>514</v>
      </c>
      <c r="C361" s="126" t="s">
        <v>1069</v>
      </c>
      <c r="D361" s="123" t="s">
        <v>1070</v>
      </c>
      <c r="E361" s="123" t="s">
        <v>529</v>
      </c>
      <c r="F361" s="123" t="s">
        <v>12</v>
      </c>
      <c r="G361" s="124">
        <v>3600</v>
      </c>
      <c r="H361" s="122" t="s">
        <v>514</v>
      </c>
      <c r="I361" s="125">
        <v>44879</v>
      </c>
      <c r="J361" s="123"/>
    </row>
    <row r="362" spans="1:10" s="121" customFormat="1" hidden="1" x14ac:dyDescent="0.3">
      <c r="A362" s="123" t="s">
        <v>1075</v>
      </c>
      <c r="B362" s="122" t="s">
        <v>514</v>
      </c>
      <c r="C362" s="126" t="s">
        <v>1069</v>
      </c>
      <c r="D362" s="123" t="s">
        <v>1070</v>
      </c>
      <c r="E362" s="123" t="s">
        <v>529</v>
      </c>
      <c r="F362" s="123" t="s">
        <v>12</v>
      </c>
      <c r="G362" s="124">
        <v>41520</v>
      </c>
      <c r="H362" s="122" t="s">
        <v>514</v>
      </c>
      <c r="I362" s="125">
        <v>44879</v>
      </c>
      <c r="J362" s="123"/>
    </row>
    <row r="363" spans="1:10" s="121" customFormat="1" hidden="1" x14ac:dyDescent="0.3">
      <c r="A363" s="123" t="s">
        <v>1076</v>
      </c>
      <c r="B363" s="122" t="s">
        <v>887</v>
      </c>
      <c r="C363" s="126" t="s">
        <v>1077</v>
      </c>
      <c r="D363" s="123" t="s">
        <v>1078</v>
      </c>
      <c r="E363" s="123" t="s">
        <v>531</v>
      </c>
      <c r="F363" s="123" t="s">
        <v>11</v>
      </c>
      <c r="G363" s="124">
        <v>153000</v>
      </c>
      <c r="H363" s="122" t="s">
        <v>887</v>
      </c>
      <c r="I363" s="125">
        <v>44879</v>
      </c>
      <c r="J363" s="123"/>
    </row>
    <row r="364" spans="1:10" s="121" customFormat="1" hidden="1" x14ac:dyDescent="0.3">
      <c r="A364" s="123" t="s">
        <v>1079</v>
      </c>
      <c r="B364" s="122" t="s">
        <v>768</v>
      </c>
      <c r="C364" s="126" t="s">
        <v>1080</v>
      </c>
      <c r="D364" s="123" t="s">
        <v>1081</v>
      </c>
      <c r="E364" s="123" t="s">
        <v>536</v>
      </c>
      <c r="F364" s="123" t="s">
        <v>11</v>
      </c>
      <c r="G364" s="124">
        <v>48000</v>
      </c>
      <c r="H364" s="122" t="s">
        <v>768</v>
      </c>
      <c r="I364" s="125">
        <v>44879</v>
      </c>
      <c r="J364" s="123"/>
    </row>
    <row r="365" spans="1:10" s="121" customFormat="1" hidden="1" x14ac:dyDescent="0.3">
      <c r="A365" s="123" t="s">
        <v>1082</v>
      </c>
      <c r="B365" s="122" t="s">
        <v>1085</v>
      </c>
      <c r="C365" s="126" t="s">
        <v>1083</v>
      </c>
      <c r="D365" s="123" t="s">
        <v>1084</v>
      </c>
      <c r="E365" s="123" t="s">
        <v>520</v>
      </c>
      <c r="F365" s="123" t="s">
        <v>9</v>
      </c>
      <c r="G365" s="124">
        <v>29400</v>
      </c>
      <c r="H365" s="122" t="s">
        <v>1085</v>
      </c>
      <c r="I365" s="125">
        <v>44879</v>
      </c>
      <c r="J365" s="123"/>
    </row>
    <row r="366" spans="1:10" s="121" customFormat="1" hidden="1" x14ac:dyDescent="0.3">
      <c r="A366" s="123" t="s">
        <v>1086</v>
      </c>
      <c r="B366" s="122" t="s">
        <v>1088</v>
      </c>
      <c r="C366" s="126" t="s">
        <v>1083</v>
      </c>
      <c r="D366" s="123" t="s">
        <v>1087</v>
      </c>
      <c r="E366" s="123" t="s">
        <v>954</v>
      </c>
      <c r="F366" s="123" t="s">
        <v>9</v>
      </c>
      <c r="G366" s="124">
        <v>8731</v>
      </c>
      <c r="H366" s="122" t="s">
        <v>1088</v>
      </c>
      <c r="I366" s="125">
        <v>44879</v>
      </c>
      <c r="J366" s="123"/>
    </row>
    <row r="367" spans="1:10" s="121" customFormat="1" hidden="1" x14ac:dyDescent="0.3">
      <c r="A367" s="123" t="s">
        <v>1089</v>
      </c>
      <c r="B367" s="122" t="s">
        <v>594</v>
      </c>
      <c r="C367" s="126" t="s">
        <v>1083</v>
      </c>
      <c r="D367" s="123" t="s">
        <v>1090</v>
      </c>
      <c r="E367" s="123" t="s">
        <v>531</v>
      </c>
      <c r="F367" s="123" t="s">
        <v>9</v>
      </c>
      <c r="G367" s="124">
        <v>12294</v>
      </c>
      <c r="H367" s="122" t="s">
        <v>594</v>
      </c>
      <c r="I367" s="125">
        <v>44879</v>
      </c>
      <c r="J367" s="123"/>
    </row>
    <row r="368" spans="1:10" s="121" customFormat="1" hidden="1" x14ac:dyDescent="0.3">
      <c r="A368" s="123" t="s">
        <v>1091</v>
      </c>
      <c r="B368" s="122" t="s">
        <v>1085</v>
      </c>
      <c r="C368" s="126" t="s">
        <v>1083</v>
      </c>
      <c r="D368" s="123" t="s">
        <v>1092</v>
      </c>
      <c r="E368" s="123" t="s">
        <v>531</v>
      </c>
      <c r="F368" s="123" t="s">
        <v>9</v>
      </c>
      <c r="G368" s="124">
        <v>11334</v>
      </c>
      <c r="H368" s="122" t="s">
        <v>1085</v>
      </c>
      <c r="I368" s="125">
        <v>44879</v>
      </c>
      <c r="J368" s="123"/>
    </row>
    <row r="369" spans="1:10" s="121" customFormat="1" hidden="1" x14ac:dyDescent="0.3">
      <c r="A369" s="123" t="s">
        <v>1093</v>
      </c>
      <c r="B369" s="122" t="s">
        <v>594</v>
      </c>
      <c r="C369" s="126" t="s">
        <v>1083</v>
      </c>
      <c r="D369" s="123" t="s">
        <v>1094</v>
      </c>
      <c r="E369" s="123" t="s">
        <v>531</v>
      </c>
      <c r="F369" s="123" t="s">
        <v>9</v>
      </c>
      <c r="G369" s="124">
        <v>15600</v>
      </c>
      <c r="H369" s="122" t="s">
        <v>594</v>
      </c>
      <c r="I369" s="125">
        <v>44879</v>
      </c>
      <c r="J369" s="123"/>
    </row>
    <row r="370" spans="1:10" s="121" customFormat="1" hidden="1" x14ac:dyDescent="0.3">
      <c r="A370" s="123" t="s">
        <v>1095</v>
      </c>
      <c r="B370" s="122" t="s">
        <v>776</v>
      </c>
      <c r="C370" s="126" t="s">
        <v>1096</v>
      </c>
      <c r="D370" s="123" t="s">
        <v>1097</v>
      </c>
      <c r="E370" s="123" t="s">
        <v>917</v>
      </c>
      <c r="F370" s="123" t="s">
        <v>11</v>
      </c>
      <c r="G370" s="124">
        <v>17092</v>
      </c>
      <c r="H370" s="122" t="s">
        <v>776</v>
      </c>
      <c r="I370" s="125">
        <v>44879</v>
      </c>
      <c r="J370" s="123"/>
    </row>
    <row r="371" spans="1:10" s="121" customFormat="1" hidden="1" x14ac:dyDescent="0.3">
      <c r="A371" s="123" t="s">
        <v>1098</v>
      </c>
      <c r="B371" s="122" t="s">
        <v>668</v>
      </c>
      <c r="C371" s="126" t="s">
        <v>1099</v>
      </c>
      <c r="D371" s="123" t="s">
        <v>1100</v>
      </c>
      <c r="E371" s="123" t="s">
        <v>520</v>
      </c>
      <c r="F371" s="123" t="s">
        <v>14</v>
      </c>
      <c r="G371" s="124">
        <v>38121</v>
      </c>
      <c r="H371" s="122" t="s">
        <v>668</v>
      </c>
      <c r="I371" s="125">
        <v>44879</v>
      </c>
      <c r="J371" s="123"/>
    </row>
    <row r="372" spans="1:10" s="121" customFormat="1" hidden="1" x14ac:dyDescent="0.3">
      <c r="A372" s="123" t="s">
        <v>1101</v>
      </c>
      <c r="B372" s="122" t="s">
        <v>668</v>
      </c>
      <c r="C372" s="126" t="s">
        <v>1099</v>
      </c>
      <c r="D372" s="123" t="s">
        <v>1100</v>
      </c>
      <c r="E372" s="123" t="s">
        <v>526</v>
      </c>
      <c r="F372" s="123" t="s">
        <v>14</v>
      </c>
      <c r="G372" s="124">
        <v>22470.6</v>
      </c>
      <c r="H372" s="122" t="s">
        <v>668</v>
      </c>
      <c r="I372" s="125">
        <v>44879</v>
      </c>
      <c r="J372" s="123"/>
    </row>
    <row r="373" spans="1:10" s="121" customFormat="1" hidden="1" x14ac:dyDescent="0.3">
      <c r="A373" s="123" t="s">
        <v>1102</v>
      </c>
      <c r="B373" s="122" t="s">
        <v>668</v>
      </c>
      <c r="C373" s="126" t="s">
        <v>1099</v>
      </c>
      <c r="D373" s="123" t="s">
        <v>1100</v>
      </c>
      <c r="E373" s="123" t="s">
        <v>536</v>
      </c>
      <c r="F373" s="123" t="s">
        <v>14</v>
      </c>
      <c r="G373" s="124">
        <v>34555.199999999997</v>
      </c>
      <c r="H373" s="122" t="s">
        <v>668</v>
      </c>
      <c r="I373" s="125">
        <v>44879</v>
      </c>
      <c r="J373" s="123"/>
    </row>
    <row r="374" spans="1:10" s="121" customFormat="1" hidden="1" x14ac:dyDescent="0.3">
      <c r="A374" s="123" t="s">
        <v>1103</v>
      </c>
      <c r="B374" s="122" t="s">
        <v>668</v>
      </c>
      <c r="C374" s="126" t="s">
        <v>1099</v>
      </c>
      <c r="D374" s="123" t="s">
        <v>1100</v>
      </c>
      <c r="E374" s="123" t="s">
        <v>517</v>
      </c>
      <c r="F374" s="123" t="s">
        <v>14</v>
      </c>
      <c r="G374" s="124">
        <v>77113.2</v>
      </c>
      <c r="H374" s="122" t="s">
        <v>668</v>
      </c>
      <c r="I374" s="125">
        <v>44879</v>
      </c>
      <c r="J374" s="123"/>
    </row>
    <row r="375" spans="1:10" s="121" customFormat="1" hidden="1" x14ac:dyDescent="0.3">
      <c r="A375" s="123" t="s">
        <v>1104</v>
      </c>
      <c r="B375" s="122" t="s">
        <v>668</v>
      </c>
      <c r="C375" s="126" t="s">
        <v>1099</v>
      </c>
      <c r="D375" s="123" t="s">
        <v>1100</v>
      </c>
      <c r="E375" s="123" t="s">
        <v>710</v>
      </c>
      <c r="F375" s="123" t="s">
        <v>14</v>
      </c>
      <c r="G375" s="124">
        <v>34669.800000000003</v>
      </c>
      <c r="H375" s="122" t="s">
        <v>668</v>
      </c>
      <c r="I375" s="125">
        <v>44879</v>
      </c>
      <c r="J375" s="123"/>
    </row>
    <row r="376" spans="1:10" s="121" customFormat="1" hidden="1" x14ac:dyDescent="0.3">
      <c r="A376" s="123" t="s">
        <v>1105</v>
      </c>
      <c r="B376" s="122" t="s">
        <v>668</v>
      </c>
      <c r="C376" s="126" t="s">
        <v>1106</v>
      </c>
      <c r="D376" s="123" t="s">
        <v>1106</v>
      </c>
      <c r="E376" s="123" t="s">
        <v>971</v>
      </c>
      <c r="F376" s="123" t="s">
        <v>12</v>
      </c>
      <c r="G376" s="124">
        <v>6124</v>
      </c>
      <c r="H376" s="122" t="s">
        <v>668</v>
      </c>
      <c r="I376" s="125">
        <v>44879</v>
      </c>
      <c r="J376" s="123"/>
    </row>
    <row r="377" spans="1:10" s="121" customFormat="1" hidden="1" x14ac:dyDescent="0.3">
      <c r="A377" s="123" t="s">
        <v>1107</v>
      </c>
      <c r="B377" s="122" t="s">
        <v>668</v>
      </c>
      <c r="C377" s="126" t="s">
        <v>1106</v>
      </c>
      <c r="D377" s="123" t="s">
        <v>1106</v>
      </c>
      <c r="E377" s="123" t="s">
        <v>545</v>
      </c>
      <c r="F377" s="123" t="s">
        <v>12</v>
      </c>
      <c r="G377" s="124">
        <v>16076</v>
      </c>
      <c r="H377" s="122" t="s">
        <v>668</v>
      </c>
      <c r="I377" s="125">
        <v>44879</v>
      </c>
      <c r="J377" s="123"/>
    </row>
    <row r="378" spans="1:10" s="121" customFormat="1" hidden="1" x14ac:dyDescent="0.3">
      <c r="A378" s="123" t="s">
        <v>1108</v>
      </c>
      <c r="B378" s="122" t="s">
        <v>668</v>
      </c>
      <c r="C378" s="126" t="s">
        <v>1106</v>
      </c>
      <c r="D378" s="123" t="s">
        <v>1106</v>
      </c>
      <c r="E378" s="123" t="s">
        <v>526</v>
      </c>
      <c r="F378" s="123" t="s">
        <v>12</v>
      </c>
      <c r="G378" s="124">
        <v>7500</v>
      </c>
      <c r="H378" s="122" t="s">
        <v>668</v>
      </c>
      <c r="I378" s="125">
        <v>44879</v>
      </c>
      <c r="J378" s="123"/>
    </row>
    <row r="379" spans="1:10" s="121" customFormat="1" hidden="1" x14ac:dyDescent="0.3">
      <c r="A379" s="123" t="s">
        <v>1109</v>
      </c>
      <c r="B379" s="122" t="s">
        <v>569</v>
      </c>
      <c r="C379" s="126" t="s">
        <v>1110</v>
      </c>
      <c r="D379" s="123" t="s">
        <v>1111</v>
      </c>
      <c r="E379" s="123" t="s">
        <v>971</v>
      </c>
      <c r="F379" s="123" t="s">
        <v>532</v>
      </c>
      <c r="G379" s="124">
        <v>3528</v>
      </c>
      <c r="H379" s="122" t="s">
        <v>569</v>
      </c>
      <c r="I379" s="125">
        <v>44879</v>
      </c>
      <c r="J379" s="123"/>
    </row>
    <row r="380" spans="1:10" s="121" customFormat="1" hidden="1" x14ac:dyDescent="0.3">
      <c r="A380" s="123" t="s">
        <v>1112</v>
      </c>
      <c r="B380" s="122" t="s">
        <v>569</v>
      </c>
      <c r="C380" s="126" t="s">
        <v>1110</v>
      </c>
      <c r="D380" s="123" t="s">
        <v>1111</v>
      </c>
      <c r="E380" s="123" t="s">
        <v>517</v>
      </c>
      <c r="F380" s="123" t="s">
        <v>532</v>
      </c>
      <c r="G380" s="124">
        <v>50142</v>
      </c>
      <c r="H380" s="122" t="s">
        <v>569</v>
      </c>
      <c r="I380" s="125">
        <v>44879</v>
      </c>
      <c r="J380" s="123"/>
    </row>
    <row r="381" spans="1:10" s="121" customFormat="1" hidden="1" x14ac:dyDescent="0.3">
      <c r="A381" s="123" t="s">
        <v>1113</v>
      </c>
      <c r="B381" s="122" t="s">
        <v>569</v>
      </c>
      <c r="C381" s="126" t="s">
        <v>1110</v>
      </c>
      <c r="D381" s="123" t="s">
        <v>1111</v>
      </c>
      <c r="E381" s="123" t="s">
        <v>536</v>
      </c>
      <c r="F381" s="123" t="s">
        <v>532</v>
      </c>
      <c r="G381" s="124">
        <v>14908.8</v>
      </c>
      <c r="H381" s="122" t="s">
        <v>569</v>
      </c>
      <c r="I381" s="125">
        <v>44879</v>
      </c>
      <c r="J381" s="123"/>
    </row>
    <row r="382" spans="1:10" s="121" customFormat="1" hidden="1" x14ac:dyDescent="0.3">
      <c r="A382" s="123" t="s">
        <v>1114</v>
      </c>
      <c r="B382" s="122" t="s">
        <v>569</v>
      </c>
      <c r="C382" s="126" t="s">
        <v>1110</v>
      </c>
      <c r="D382" s="123" t="s">
        <v>1111</v>
      </c>
      <c r="E382" s="123" t="s">
        <v>561</v>
      </c>
      <c r="F382" s="123" t="s">
        <v>532</v>
      </c>
      <c r="G382" s="124">
        <v>35190</v>
      </c>
      <c r="H382" s="122" t="s">
        <v>569</v>
      </c>
      <c r="I382" s="125">
        <v>44879</v>
      </c>
      <c r="J382" s="123"/>
    </row>
    <row r="383" spans="1:10" s="121" customFormat="1" hidden="1" x14ac:dyDescent="0.3">
      <c r="A383" s="123" t="s">
        <v>1115</v>
      </c>
      <c r="B383" s="122" t="s">
        <v>569</v>
      </c>
      <c r="C383" s="126" t="s">
        <v>1110</v>
      </c>
      <c r="D383" s="123" t="s">
        <v>1111</v>
      </c>
      <c r="E383" s="123" t="s">
        <v>517</v>
      </c>
      <c r="F383" s="123" t="s">
        <v>532</v>
      </c>
      <c r="G383" s="124">
        <v>8315</v>
      </c>
      <c r="H383" s="122" t="s">
        <v>569</v>
      </c>
      <c r="I383" s="125">
        <v>44879</v>
      </c>
      <c r="J383" s="123"/>
    </row>
    <row r="384" spans="1:10" s="121" customFormat="1" hidden="1" x14ac:dyDescent="0.3">
      <c r="A384" s="123" t="s">
        <v>1116</v>
      </c>
      <c r="B384" s="122" t="s">
        <v>569</v>
      </c>
      <c r="C384" s="126" t="s">
        <v>1110</v>
      </c>
      <c r="D384" s="123" t="s">
        <v>1111</v>
      </c>
      <c r="E384" s="123" t="s">
        <v>517</v>
      </c>
      <c r="F384" s="123" t="s">
        <v>532</v>
      </c>
      <c r="G384" s="124">
        <v>3769</v>
      </c>
      <c r="H384" s="122" t="s">
        <v>569</v>
      </c>
      <c r="I384" s="125">
        <v>44879</v>
      </c>
      <c r="J384" s="123"/>
    </row>
    <row r="385" spans="1:10" s="121" customFormat="1" hidden="1" x14ac:dyDescent="0.3">
      <c r="A385" s="123" t="s">
        <v>1117</v>
      </c>
      <c r="B385" s="122" t="s">
        <v>569</v>
      </c>
      <c r="C385" s="126" t="s">
        <v>1110</v>
      </c>
      <c r="D385" s="123" t="s">
        <v>1111</v>
      </c>
      <c r="E385" s="123" t="s">
        <v>708</v>
      </c>
      <c r="F385" s="123" t="s">
        <v>532</v>
      </c>
      <c r="G385" s="124">
        <v>6619</v>
      </c>
      <c r="H385" s="122" t="s">
        <v>569</v>
      </c>
      <c r="I385" s="125">
        <v>44879</v>
      </c>
      <c r="J385" s="123"/>
    </row>
    <row r="386" spans="1:10" s="121" customFormat="1" hidden="1" x14ac:dyDescent="0.3">
      <c r="A386" s="123" t="s">
        <v>1118</v>
      </c>
      <c r="B386" s="122" t="s">
        <v>569</v>
      </c>
      <c r="C386" s="126" t="s">
        <v>1110</v>
      </c>
      <c r="D386" s="123" t="s">
        <v>1111</v>
      </c>
      <c r="E386" s="123" t="s">
        <v>529</v>
      </c>
      <c r="F386" s="123" t="s">
        <v>532</v>
      </c>
      <c r="G386" s="124">
        <v>35190</v>
      </c>
      <c r="H386" s="122" t="s">
        <v>569</v>
      </c>
      <c r="I386" s="125">
        <v>44879</v>
      </c>
      <c r="J386" s="123"/>
    </row>
    <row r="387" spans="1:10" s="121" customFormat="1" hidden="1" x14ac:dyDescent="0.3">
      <c r="A387" s="123" t="s">
        <v>1119</v>
      </c>
      <c r="B387" s="122" t="s">
        <v>569</v>
      </c>
      <c r="C387" s="126" t="s">
        <v>1110</v>
      </c>
      <c r="D387" s="123" t="s">
        <v>1111</v>
      </c>
      <c r="E387" s="123" t="s">
        <v>630</v>
      </c>
      <c r="F387" s="123" t="s">
        <v>532</v>
      </c>
      <c r="G387" s="124">
        <v>30600</v>
      </c>
      <c r="H387" s="122" t="s">
        <v>569</v>
      </c>
      <c r="I387" s="125">
        <v>44879</v>
      </c>
      <c r="J387" s="123"/>
    </row>
    <row r="388" spans="1:10" s="121" customFormat="1" hidden="1" x14ac:dyDescent="0.3">
      <c r="A388" s="123" t="s">
        <v>1811</v>
      </c>
      <c r="B388" s="122" t="s">
        <v>1767</v>
      </c>
      <c r="C388" s="126" t="s">
        <v>1812</v>
      </c>
      <c r="D388" s="123" t="s">
        <v>1813</v>
      </c>
      <c r="E388" s="123" t="s">
        <v>1717</v>
      </c>
      <c r="F388" s="123" t="s">
        <v>9</v>
      </c>
      <c r="G388" s="124">
        <v>3373.5599999999995</v>
      </c>
      <c r="H388" s="122" t="s">
        <v>1767</v>
      </c>
      <c r="I388" s="125">
        <v>44909</v>
      </c>
      <c r="J388" s="123" t="s">
        <v>1829</v>
      </c>
    </row>
    <row r="389" spans="1:10" s="121" customFormat="1" hidden="1" x14ac:dyDescent="0.3">
      <c r="A389" s="123" t="s">
        <v>1814</v>
      </c>
      <c r="B389" s="122" t="s">
        <v>542</v>
      </c>
      <c r="C389" s="126" t="s">
        <v>1815</v>
      </c>
      <c r="D389" s="123" t="s">
        <v>1816</v>
      </c>
      <c r="E389" s="123" t="s">
        <v>531</v>
      </c>
      <c r="F389" s="123" t="s">
        <v>11</v>
      </c>
      <c r="G389" s="124">
        <v>36278.14</v>
      </c>
      <c r="H389" s="122" t="s">
        <v>542</v>
      </c>
      <c r="I389" s="125">
        <v>44909</v>
      </c>
      <c r="J389" s="123" t="s">
        <v>1829</v>
      </c>
    </row>
    <row r="390" spans="1:10" s="121" customFormat="1" hidden="1" x14ac:dyDescent="0.3">
      <c r="A390" s="123" t="s">
        <v>1817</v>
      </c>
      <c r="B390" s="122" t="s">
        <v>1721</v>
      </c>
      <c r="C390" s="126" t="s">
        <v>1290</v>
      </c>
      <c r="D390" s="123" t="s">
        <v>1290</v>
      </c>
      <c r="E390" s="123" t="s">
        <v>1720</v>
      </c>
      <c r="F390" s="123" t="s">
        <v>14</v>
      </c>
      <c r="G390" s="124">
        <v>419458</v>
      </c>
      <c r="H390" s="122" t="s">
        <v>1721</v>
      </c>
      <c r="I390" s="125">
        <v>44909</v>
      </c>
      <c r="J390" s="123" t="s">
        <v>1829</v>
      </c>
    </row>
    <row r="391" spans="1:10" s="121" customFormat="1" hidden="1" x14ac:dyDescent="0.3">
      <c r="A391" s="123" t="s">
        <v>1818</v>
      </c>
      <c r="B391" s="122" t="s">
        <v>1721</v>
      </c>
      <c r="C391" s="126" t="s">
        <v>1290</v>
      </c>
      <c r="D391" s="123" t="s">
        <v>1290</v>
      </c>
      <c r="E391" s="123" t="s">
        <v>1750</v>
      </c>
      <c r="F391" s="123" t="s">
        <v>14</v>
      </c>
      <c r="G391" s="124">
        <v>49413.3</v>
      </c>
      <c r="H391" s="122" t="s">
        <v>1721</v>
      </c>
      <c r="I391" s="125">
        <v>44909</v>
      </c>
      <c r="J391" s="123" t="s">
        <v>1829</v>
      </c>
    </row>
    <row r="392" spans="1:10" s="121" customFormat="1" hidden="1" x14ac:dyDescent="0.3">
      <c r="A392" s="123" t="s">
        <v>1819</v>
      </c>
      <c r="B392" s="122" t="s">
        <v>1721</v>
      </c>
      <c r="C392" s="126" t="s">
        <v>1290</v>
      </c>
      <c r="D392" s="123" t="s">
        <v>1290</v>
      </c>
      <c r="E392" s="123" t="s">
        <v>658</v>
      </c>
      <c r="F392" s="123" t="s">
        <v>14</v>
      </c>
      <c r="G392" s="124">
        <v>56111.899999999994</v>
      </c>
      <c r="H392" s="122" t="s">
        <v>1721</v>
      </c>
      <c r="I392" s="125">
        <v>44909</v>
      </c>
      <c r="J392" s="123" t="s">
        <v>1829</v>
      </c>
    </row>
    <row r="393" spans="1:10" s="121" customFormat="1" hidden="1" x14ac:dyDescent="0.3">
      <c r="A393" s="123" t="s">
        <v>1820</v>
      </c>
      <c r="B393" s="122" t="s">
        <v>1721</v>
      </c>
      <c r="C393" s="126" t="s">
        <v>1290</v>
      </c>
      <c r="D393" s="123" t="s">
        <v>1290</v>
      </c>
      <c r="E393" s="123" t="s">
        <v>586</v>
      </c>
      <c r="F393" s="123" t="s">
        <v>14</v>
      </c>
      <c r="G393" s="124">
        <v>10425.599999999999</v>
      </c>
      <c r="H393" s="122" t="s">
        <v>1721</v>
      </c>
      <c r="I393" s="125">
        <v>44909</v>
      </c>
      <c r="J393" s="123" t="s">
        <v>1829</v>
      </c>
    </row>
    <row r="394" spans="1:10" s="121" customFormat="1" hidden="1" x14ac:dyDescent="0.3">
      <c r="A394" s="123" t="s">
        <v>1821</v>
      </c>
      <c r="B394" s="122" t="s">
        <v>1721</v>
      </c>
      <c r="C394" s="126" t="s">
        <v>1290</v>
      </c>
      <c r="D394" s="123" t="s">
        <v>1290</v>
      </c>
      <c r="E394" s="123" t="s">
        <v>928</v>
      </c>
      <c r="F394" s="123" t="s">
        <v>14</v>
      </c>
      <c r="G394" s="124">
        <v>14187.900000000001</v>
      </c>
      <c r="H394" s="122" t="s">
        <v>1721</v>
      </c>
      <c r="I394" s="125">
        <v>44909</v>
      </c>
      <c r="J394" s="123" t="s">
        <v>1829</v>
      </c>
    </row>
    <row r="395" spans="1:10" s="121" customFormat="1" hidden="1" x14ac:dyDescent="0.3">
      <c r="A395" s="123" t="s">
        <v>1822</v>
      </c>
      <c r="B395" s="122" t="s">
        <v>1718</v>
      </c>
      <c r="C395" s="126" t="s">
        <v>1823</v>
      </c>
      <c r="D395" s="123" t="s">
        <v>1824</v>
      </c>
      <c r="E395" s="123" t="s">
        <v>517</v>
      </c>
      <c r="F395" s="123" t="s">
        <v>10</v>
      </c>
      <c r="G395" s="124">
        <v>54774.28</v>
      </c>
      <c r="H395" s="122" t="s">
        <v>1718</v>
      </c>
      <c r="I395" s="125">
        <v>44909</v>
      </c>
      <c r="J395" s="123" t="s">
        <v>1829</v>
      </c>
    </row>
    <row r="396" spans="1:10" s="121" customFormat="1" hidden="1" x14ac:dyDescent="0.3">
      <c r="A396" s="123" t="s">
        <v>1825</v>
      </c>
      <c r="B396" s="122" t="s">
        <v>1827</v>
      </c>
      <c r="C396" s="126" t="s">
        <v>1826</v>
      </c>
      <c r="D396" s="123" t="s">
        <v>883</v>
      </c>
      <c r="E396" s="123" t="s">
        <v>541</v>
      </c>
      <c r="F396" s="123" t="s">
        <v>10</v>
      </c>
      <c r="G396" s="124">
        <v>141561.35999999999</v>
      </c>
      <c r="H396" s="122" t="s">
        <v>1827</v>
      </c>
      <c r="I396" s="125">
        <v>44909</v>
      </c>
      <c r="J396" s="123" t="s">
        <v>1829</v>
      </c>
    </row>
    <row r="397" spans="1:10" s="121" customFormat="1" hidden="1" x14ac:dyDescent="0.3">
      <c r="A397" s="123" t="s">
        <v>1828</v>
      </c>
      <c r="B397" s="122" t="s">
        <v>1827</v>
      </c>
      <c r="C397" s="126" t="s">
        <v>1826</v>
      </c>
      <c r="D397" s="123" t="s">
        <v>883</v>
      </c>
      <c r="E397" s="123" t="s">
        <v>531</v>
      </c>
      <c r="F397" s="123" t="s">
        <v>10</v>
      </c>
      <c r="G397" s="124">
        <v>33059</v>
      </c>
      <c r="H397" s="122" t="s">
        <v>1827</v>
      </c>
      <c r="I397" s="125">
        <v>44909</v>
      </c>
      <c r="J397" s="123" t="s">
        <v>1829</v>
      </c>
    </row>
    <row r="398" spans="1:10" s="118" customFormat="1" ht="15.6" hidden="1" x14ac:dyDescent="0.3">
      <c r="A398" s="133"/>
      <c r="B398" s="116"/>
      <c r="C398" s="115" t="s">
        <v>1120</v>
      </c>
      <c r="D398" s="116"/>
      <c r="E398" s="116"/>
      <c r="F398" s="116"/>
      <c r="G398" s="117">
        <f>SUM(G4:G397)</f>
        <v>12295854.305200005</v>
      </c>
      <c r="H398" s="116"/>
      <c r="I398" s="116"/>
    </row>
  </sheetData>
  <autoFilter ref="A3:M398" xr:uid="{89C170FB-484A-478B-89B4-2749CFD44921}">
    <filterColumn colId="7">
      <filters>
        <filter val="Psychiatrisch verzorgingstehuis"/>
      </filters>
    </filterColumn>
  </autoFilter>
  <mergeCells count="2">
    <mergeCell ref="A2:J2"/>
    <mergeCell ref="A1:J1"/>
  </mergeCells>
  <conditionalFormatting sqref="A24:A188">
    <cfRule type="duplicateValues" dxfId="13" priority="11"/>
  </conditionalFormatting>
  <conditionalFormatting sqref="A217:A387">
    <cfRule type="duplicateValues" dxfId="12" priority="9"/>
  </conditionalFormatting>
  <conditionalFormatting sqref="A388:A397 A4:A23 A189:A216">
    <cfRule type="duplicateValues" dxfId="11" priority="32"/>
  </conditionalFormatting>
  <conditionalFormatting sqref="B24:E186">
    <cfRule type="expression" dxfId="10" priority="1">
      <formula>$AO24&lt;&gt;$AO25</formula>
    </cfRule>
  </conditionalFormatting>
  <conditionalFormatting sqref="B187:E188">
    <cfRule type="expression" dxfId="9" priority="2">
      <formula>$AO187&lt;&gt;#REF!</formula>
    </cfRule>
  </conditionalFormatting>
  <conditionalFormatting sqref="C4:C23">
    <cfRule type="expression" dxfId="8" priority="38">
      <formula>$AP4&lt;&gt;$AP400</formula>
    </cfRule>
  </conditionalFormatting>
  <conditionalFormatting sqref="C189:C200">
    <cfRule type="expression" dxfId="7" priority="37">
      <formula>$AP189&lt;&gt;$AP420</formula>
    </cfRule>
  </conditionalFormatting>
  <conditionalFormatting sqref="C201:C216">
    <cfRule type="expression" dxfId="6" priority="35">
      <formula>$AP201&lt;&gt;$AP400</formula>
    </cfRule>
  </conditionalFormatting>
  <conditionalFormatting sqref="C217:C386">
    <cfRule type="expression" dxfId="5" priority="10">
      <formula>$AP217&lt;&gt;$AP218</formula>
    </cfRule>
  </conditionalFormatting>
  <conditionalFormatting sqref="C387">
    <cfRule type="expression" dxfId="4" priority="22">
      <formula>$AP387&lt;&gt;$AP398</formula>
    </cfRule>
  </conditionalFormatting>
  <conditionalFormatting sqref="C388:C395">
    <cfRule type="expression" dxfId="3" priority="6">
      <formula>$AP388&lt;&gt;$AP400</formula>
    </cfRule>
  </conditionalFormatting>
  <conditionalFormatting sqref="C396:C397">
    <cfRule type="expression" dxfId="2" priority="5">
      <formula>$AP396&lt;&gt;$AP400</formula>
    </cfRule>
  </conditionalFormatting>
  <conditionalFormatting sqref="G24:H186 C398">
    <cfRule type="expression" dxfId="1" priority="12">
      <formula>$AO24&lt;&gt;$AO25</formula>
    </cfRule>
  </conditionalFormatting>
  <conditionalFormatting sqref="G187:H188">
    <cfRule type="expression" dxfId="0" priority="13">
      <formula>$AO187&lt;&gt;#REF!</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8"/>
  <dimension ref="A1"/>
  <sheetViews>
    <sheetView workbookViewId="0"/>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9"/>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51BB30E5739F4A93FBA975675BA33E" ma:contentTypeVersion="17" ma:contentTypeDescription="Een nieuw document maken." ma:contentTypeScope="" ma:versionID="da6638703ff893c124054078dd4c1694">
  <xsd:schema xmlns:xsd="http://www.w3.org/2001/XMLSchema" xmlns:xs="http://www.w3.org/2001/XMLSchema" xmlns:p="http://schemas.microsoft.com/office/2006/metadata/properties" xmlns:ns2="ddff576a-dbbc-4494-a6a3-7f20f9e3b96e" xmlns:ns3="6f1249d8-8563-47e1-b628-fdc44376b021" xmlns:ns4="9a9ec0f0-7796-43d0-ac1f-4c8c46ee0bd1" targetNamespace="http://schemas.microsoft.com/office/2006/metadata/properties" ma:root="true" ma:fieldsID="cb1622ed73793884e42e640f22bf8a81" ns2:_="" ns3:_="" ns4:_="">
    <xsd:import namespace="ddff576a-dbbc-4494-a6a3-7f20f9e3b96e"/>
    <xsd:import namespace="6f1249d8-8563-47e1-b628-fdc44376b021"/>
    <xsd:import namespace="9a9ec0f0-7796-43d0-ac1f-4c8c46ee0b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576a-dbbc-4494-a6a3-7f20f9e3b96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1249d8-8563-47e1-b628-fdc44376b021" elementFormDefault="qualified">
    <xsd:import namespace="http://schemas.microsoft.com/office/2006/documentManagement/types"/>
    <xsd:import namespace="http://schemas.microsoft.com/office/infopath/2007/PartnerControls"/>
    <xsd:element name="SharedWithUsers" ma:index="1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051b53b-46af-4651-bcbd-130dcd156f13}" ma:internalName="TaxCatchAll" ma:showField="CatchAllData" ma:web="d6b0519f-151c-4ff4-90e5-3a8f1ccb71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dff576a-dbbc-4494-a6a3-7f20f9e3b96e">
      <Terms xmlns="http://schemas.microsoft.com/office/infopath/2007/PartnerControls"/>
    </lcf76f155ced4ddcb4097134ff3c332f>
    <TaxCatchAll xmlns="9a9ec0f0-7796-43d0-ac1f-4c8c46ee0bd1" xsi:nil="true"/>
    <SharedWithUsers xmlns="6f1249d8-8563-47e1-b628-fdc44376b021">
      <UserInfo>
        <DisplayName>Boterbergh Niky</DisplayName>
        <AccountId>19</AccountId>
        <AccountType/>
      </UserInfo>
      <UserInfo>
        <DisplayName>Cousaert Christophe</DisplayName>
        <AccountId>20</AccountId>
        <AccountType/>
      </UserInfo>
      <UserInfo>
        <DisplayName>De Boom Ivan</DisplayName>
        <AccountId>29</AccountId>
        <AccountType/>
      </UserInfo>
    </SharedWithUsers>
  </documentManagement>
</p:properties>
</file>

<file path=customXml/itemProps1.xml><?xml version="1.0" encoding="utf-8"?>
<ds:datastoreItem xmlns:ds="http://schemas.openxmlformats.org/officeDocument/2006/customXml" ds:itemID="{B95B8D2A-3149-4813-AC01-DCC6A47C90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576a-dbbc-4494-a6a3-7f20f9e3b96e"/>
    <ds:schemaRef ds:uri="6f1249d8-8563-47e1-b628-fdc44376b021"/>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4CA86D-E8C6-4947-8BBE-33D5547C88AC}">
  <ds:schemaRefs>
    <ds:schemaRef ds:uri="http://schemas.microsoft.com/sharepoint/v3/contenttype/forms"/>
  </ds:schemaRefs>
</ds:datastoreItem>
</file>

<file path=customXml/itemProps3.xml><?xml version="1.0" encoding="utf-8"?>
<ds:datastoreItem xmlns:ds="http://schemas.openxmlformats.org/officeDocument/2006/customXml" ds:itemID="{494503C3-6C6E-4C85-9C00-FD1BF7F184B8}">
  <ds:schemaRefs>
    <ds:schemaRef ds:uri="http://purl.org/dc/terms/"/>
    <ds:schemaRef ds:uri="http://schemas.microsoft.com/office/2006/documentManagement/types"/>
    <ds:schemaRef ds:uri="ddff576a-dbbc-4494-a6a3-7f20f9e3b96e"/>
    <ds:schemaRef ds:uri="6f1249d8-8563-47e1-b628-fdc44376b021"/>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9a9ec0f0-7796-43d0-ac1f-4c8c46ee0bd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Klassieke financiering</vt:lpstr>
      <vt:lpstr>Agressie-subsidies</vt:lpstr>
      <vt:lpstr>Infrastructuurforfait PMH</vt:lpstr>
      <vt:lpstr>Strategisch forfait ZH</vt:lpstr>
      <vt:lpstr>Instandhoudingsforfait ZH</vt:lpstr>
      <vt:lpstr>Toestelfinanciering ZH</vt:lpstr>
      <vt:lpstr>Klimaatsubsidies</vt:lpstr>
      <vt:lpstr>Blad16</vt:lpstr>
      <vt:lpstr>Blad17</vt:lpstr>
      <vt:lpstr>Blad1</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Unknown</dc:creator>
  <cp:keywords/>
  <dc:description/>
  <cp:lastModifiedBy>Boterbergh Niky</cp:lastModifiedBy>
  <cp:revision/>
  <dcterms:created xsi:type="dcterms:W3CDTF">2011-12-02T08:11:51Z</dcterms:created>
  <dcterms:modified xsi:type="dcterms:W3CDTF">2026-03-12T12:27:04Z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0x010100D151BB30E5739F4A93FBA975675BA33E</vt:lpwstr>
  </property>
  <property fmtid="{D5CDD505-2E9C-101B-9397-08002B2CF9AE}" pid="3" name="AuthorIds_UIVersion_1536">
    <vt:lpwstr>35</vt:lpwstr>
  </property>
  <property fmtid="{D5CDD505-2E9C-101B-9397-08002B2CF9AE}" pid="4" name="AuthorIds_UIVersion_8192">
    <vt:lpwstr>35</vt:lpwstr>
  </property>
  <property fmtid="{D5CDD505-2E9C-101B-9397-08002B2CF9AE}" pid="5" name="MediaServiceImageTags">
    <vt:lpwstr/>
  </property>
</Properties>
</file>