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updateLinks="never" codeName="ThisWorkbook" defaultThemeVersion="124226"/>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14_{CD69C071-AE71-4924-9837-EE7437D44E3F}" xr6:coauthVersionLast="47" xr6:coauthVersionMax="47" xr10:uidLastSave="{00000000-0000-0000-0000-000000000000}"/>
  <bookViews>
    <workbookView xWindow="28692" yWindow="-2400" windowWidth="29016" windowHeight="15816" firstSheet="1" activeTab="1" xr2:uid="{1062E958-FE5A-4CCF-B2F7-EBE8759F04A9}"/>
  </bookViews>
  <sheets>
    <sheet name="PROCEDURE" sheetId="8" state="hidden" r:id="rId1"/>
    <sheet name="AANVRAAG" sheetId="1" r:id="rId2"/>
    <sheet name="EVALUATIE" sheetId="10" state="hidden" r:id="rId3"/>
    <sheet name="BETALING" sheetId="14" state="hidden" r:id="rId4"/>
    <sheet name="OVERZICHTSLIJST" sheetId="13" state="hidden" r:id="rId5"/>
    <sheet name="BRON" sheetId="3" state="hidden" r:id="rId6"/>
    <sheet name="cap." sheetId="15" state="hidden" r:id="rId7"/>
  </sheets>
  <externalReferences>
    <externalReference r:id="rId8"/>
    <externalReference r:id="rId9"/>
  </externalReferences>
  <definedNames>
    <definedName name="_xlnm.Print_Area" localSheetId="1">AANVRAAG!$A$1:$X$551</definedName>
    <definedName name="_xlnm.Print_Area" localSheetId="3">BETALING!$A$4:$AC$268</definedName>
    <definedName name="_xlnm.Print_Area" localSheetId="2">EVALUATIE!$A$1:$X$474</definedName>
    <definedName name="beoordeling">BRON!$B$86:$B$93</definedName>
    <definedName name="betaling">[1]BRON!$B$108:$B$113</definedName>
    <definedName name="brand">BRON!$B$72:$B$76</definedName>
    <definedName name="BT">BRON!$B$96:$B$103</definedName>
    <definedName name="conclusie">BRON!$B$112:$B$117</definedName>
    <definedName name="entiteit">BRON!$B$61:$B$65</definedName>
    <definedName name="geen">BRON!$B$25:$B$28</definedName>
    <definedName name="genotsrecht">BRON!$B$130:$B$135</definedName>
    <definedName name="ja">BRON!$B$7:$B$10</definedName>
    <definedName name="keuze">BRON!$B$14</definedName>
    <definedName name="kies">BRON!$B$5</definedName>
    <definedName name="kies_FA">[2]BRON!$B$97:$B$99</definedName>
    <definedName name="kies1">BRON!$B$52:$B$54</definedName>
    <definedName name="kies2">BRON!$B$56:$B$59</definedName>
    <definedName name="ListLVIPA">AANVRAAG!$X$107</definedName>
    <definedName name="ListLVIPA2">AANVRAAG!$X$161</definedName>
    <definedName name="ListLVIPA3">AANVRAAG!$X$201</definedName>
    <definedName name="ListLVIPA4">AANVRAAG!$X$241</definedName>
    <definedName name="ListLVIPA5">AANVRAAG!$X$281</definedName>
    <definedName name="ListLVIPA6">AANVRAAG!$X$321</definedName>
    <definedName name="medeaanvrager">AANVRAAG!$64:$94</definedName>
    <definedName name="nee">BRON!$B$12</definedName>
    <definedName name="Nieuwbouw">BRON!$B$16</definedName>
    <definedName name="Nieuwbouwµ">BRON!#REF!</definedName>
    <definedName name="ontvankelijkheid">AANVRAAG!$Y$5:$Y$513</definedName>
    <definedName name="Proj2">EVALUATIE!$D$88</definedName>
    <definedName name="Proj3">EVALUATIE!$D$139</definedName>
    <definedName name="Proj4">EVALUATIE!$D$191</definedName>
    <definedName name="Proj5">EVALUATIE!$D$241</definedName>
    <definedName name="Proj6">EVALUATIE!$D$294</definedName>
    <definedName name="project2">AANVRAAG!$157:$196</definedName>
    <definedName name="project3">AANVRAAG!$197:$236</definedName>
    <definedName name="project4">AANVRAAG!$237:$276</definedName>
    <definedName name="project5">AANVRAAG!$277:$316</definedName>
    <definedName name="project6">AANVRAAG!$317:$356</definedName>
    <definedName name="sector">BRON!$B$67:$B$70</definedName>
    <definedName name="Uitbreiding">BRON!$B$18</definedName>
    <definedName name="Verbouwing">BRON!$B$20:$B$23</definedName>
    <definedName name="zorgvorm">BRON!$B$30:$B$47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64" i="15" l="1"/>
  <c r="W65" i="15"/>
  <c r="W66" i="15"/>
  <c r="W63" i="15"/>
  <c r="W59" i="15"/>
  <c r="W58" i="15"/>
  <c r="W50" i="15"/>
  <c r="W53" i="15" s="1"/>
  <c r="W68" i="15" s="1"/>
  <c r="X95" i="15" s="1"/>
  <c r="W51" i="15"/>
  <c r="W54" i="15" s="1"/>
  <c r="W49" i="15"/>
  <c r="W84" i="15" s="1"/>
  <c r="Q31" i="15"/>
  <c r="Q32" i="15"/>
  <c r="Q33" i="15"/>
  <c r="Q34" i="15"/>
  <c r="Q35" i="15"/>
  <c r="Q30" i="15"/>
  <c r="Q10" i="15"/>
  <c r="Q11" i="15"/>
  <c r="Q12" i="15"/>
  <c r="Q13" i="15"/>
  <c r="Q14" i="15"/>
  <c r="Q9" i="15"/>
  <c r="X103" i="15"/>
  <c r="D21" i="13"/>
  <c r="D20" i="13"/>
  <c r="W212" i="14"/>
  <c r="W69" i="15" l="1"/>
  <c r="Y95" i="15" s="1"/>
  <c r="Q37" i="15"/>
  <c r="X101" i="15" s="1"/>
  <c r="W52" i="15"/>
  <c r="W60" i="15" s="1"/>
  <c r="W67" i="15" s="1"/>
  <c r="W74" i="15" s="1"/>
  <c r="W76" i="10" l="1"/>
  <c r="W77" i="10"/>
  <c r="AC49" i="14" l="1"/>
  <c r="W326" i="10"/>
  <c r="D75" i="13" l="1"/>
  <c r="D74" i="13"/>
  <c r="D73" i="13"/>
  <c r="D72" i="13"/>
  <c r="D57" i="13"/>
  <c r="D55" i="13"/>
  <c r="D43" i="13"/>
  <c r="D27" i="13"/>
  <c r="D26" i="13"/>
  <c r="D25" i="13"/>
  <c r="D24" i="13"/>
  <c r="D23" i="13"/>
  <c r="D18" i="13"/>
  <c r="D17" i="13"/>
  <c r="D16" i="13"/>
  <c r="D15" i="13"/>
  <c r="D9" i="13"/>
  <c r="D14" i="13"/>
  <c r="D8" i="13"/>
  <c r="D7" i="13"/>
  <c r="D6" i="13"/>
  <c r="D62" i="13"/>
  <c r="D70" i="13"/>
  <c r="D69" i="13"/>
  <c r="D68" i="13"/>
  <c r="D67" i="13"/>
  <c r="D65" i="13"/>
  <c r="D64" i="13"/>
  <c r="D63" i="13"/>
  <c r="D395" i="10" l="1"/>
  <c r="D88" i="10"/>
  <c r="W115" i="10" l="1"/>
  <c r="W116" i="10"/>
  <c r="W117" i="10"/>
  <c r="W118" i="10"/>
  <c r="W119" i="10"/>
  <c r="W120" i="10"/>
  <c r="W121" i="10"/>
  <c r="W122" i="10"/>
  <c r="W123" i="10"/>
  <c r="W124" i="10"/>
  <c r="W125" i="10"/>
  <c r="W126" i="10"/>
  <c r="W127" i="10"/>
  <c r="W128" i="10"/>
  <c r="W114" i="10"/>
  <c r="W112" i="10" l="1"/>
  <c r="Z17" i="14"/>
  <c r="X17" i="14"/>
  <c r="Z16" i="14"/>
  <c r="X16" i="14"/>
  <c r="W209" i="14"/>
  <c r="C21" i="8"/>
  <c r="C20" i="8"/>
  <c r="C19" i="8"/>
  <c r="C18" i="8"/>
  <c r="C17" i="8"/>
  <c r="C16" i="8"/>
  <c r="C11" i="8"/>
  <c r="C9" i="8"/>
  <c r="C8" i="8"/>
  <c r="C7" i="8"/>
  <c r="W64" i="10"/>
  <c r="W65" i="10"/>
  <c r="W66" i="10"/>
  <c r="W67" i="10"/>
  <c r="W68" i="10"/>
  <c r="W69" i="10"/>
  <c r="W70" i="10"/>
  <c r="W71" i="10"/>
  <c r="W72" i="10"/>
  <c r="Z249" i="14" l="1"/>
  <c r="AC194" i="14"/>
  <c r="Z247" i="14" s="1"/>
  <c r="X249" i="14"/>
  <c r="W211" i="14"/>
  <c r="W210" i="14"/>
  <c r="W163" i="14"/>
  <c r="W70" i="14"/>
  <c r="B51" i="14"/>
  <c r="AC179" i="14"/>
  <c r="AB192" i="14" s="1"/>
  <c r="AC153" i="14"/>
  <c r="AB191" i="14" s="1"/>
  <c r="AC127" i="14"/>
  <c r="AB190" i="14" s="1"/>
  <c r="AC101" i="14"/>
  <c r="AB189" i="14" s="1"/>
  <c r="D77" i="14"/>
  <c r="AC75" i="14"/>
  <c r="AB188" i="14" s="1"/>
  <c r="B61" i="13"/>
  <c r="D61" i="13"/>
  <c r="Q10" i="1" l="1"/>
  <c r="D10" i="13"/>
  <c r="D25" i="14" l="1"/>
  <c r="D15" i="14"/>
  <c r="D17" i="14"/>
  <c r="D16" i="14"/>
  <c r="AB187" i="14" l="1"/>
  <c r="AB194" i="14" s="1"/>
  <c r="B179" i="1"/>
  <c r="B136" i="1"/>
  <c r="D8" i="10"/>
  <c r="D9" i="10"/>
  <c r="D10" i="10"/>
  <c r="D11" i="10"/>
  <c r="D12" i="10"/>
  <c r="B70" i="13"/>
  <c r="B69" i="13"/>
  <c r="B67" i="13"/>
  <c r="B65" i="13"/>
  <c r="B64" i="13"/>
  <c r="B63" i="13"/>
  <c r="B62" i="13"/>
  <c r="D59" i="13"/>
  <c r="D58" i="13"/>
  <c r="D19" i="14" l="1"/>
  <c r="D18" i="14"/>
  <c r="D19" i="13" l="1"/>
  <c r="D34" i="13"/>
  <c r="D33" i="13"/>
  <c r="D56" i="13"/>
  <c r="D44" i="13"/>
  <c r="D45" i="13"/>
  <c r="D47" i="13"/>
  <c r="D48" i="13"/>
  <c r="D46" i="13"/>
  <c r="D51" i="14"/>
  <c r="W397" i="10"/>
  <c r="W398" i="10"/>
  <c r="W396" i="10"/>
  <c r="W399" i="10" s="1"/>
  <c r="B27" i="8"/>
  <c r="B28" i="8"/>
  <c r="B26" i="8"/>
  <c r="X457" i="1"/>
  <c r="W200" i="14" l="1"/>
  <c r="W401" i="10"/>
  <c r="W203" i="14" s="1"/>
  <c r="W215" i="14" s="1"/>
  <c r="W199" i="14"/>
  <c r="W400" i="10"/>
  <c r="W202" i="14" s="1"/>
  <c r="W214" i="14" s="1"/>
  <c r="W198" i="14"/>
  <c r="W230" i="14" s="1"/>
  <c r="D197" i="14"/>
  <c r="Z241" i="14" l="1"/>
  <c r="AD241" i="14"/>
  <c r="X241" i="14"/>
  <c r="AB241" i="14"/>
  <c r="AB230" i="14"/>
  <c r="W201" i="14"/>
  <c r="W206" i="14" s="1"/>
  <c r="W213" i="14" s="1"/>
  <c r="W404" i="10"/>
  <c r="W375" i="10"/>
  <c r="Q375" i="10"/>
  <c r="AB220" i="14" l="1"/>
  <c r="W220" i="14"/>
  <c r="Q377" i="10"/>
  <c r="AA188" i="14" s="1"/>
  <c r="Q378" i="10"/>
  <c r="AA189" i="14" s="1"/>
  <c r="Q379" i="10"/>
  <c r="AA190" i="14" s="1"/>
  <c r="Q380" i="10"/>
  <c r="AA191" i="14" s="1"/>
  <c r="Q381" i="10"/>
  <c r="AA192" i="14" s="1"/>
  <c r="Q376" i="10"/>
  <c r="AA187" i="14" s="1"/>
  <c r="Q356" i="10"/>
  <c r="Q357" i="10"/>
  <c r="Q358" i="10"/>
  <c r="Q359" i="10"/>
  <c r="Q360" i="10"/>
  <c r="Q355" i="10"/>
  <c r="W408" i="10"/>
  <c r="W409" i="10"/>
  <c r="W410" i="10"/>
  <c r="X447" i="10" s="1"/>
  <c r="W407" i="10"/>
  <c r="Q13" i="10"/>
  <c r="D16" i="8"/>
  <c r="D17" i="8"/>
  <c r="D18" i="8"/>
  <c r="D19" i="8"/>
  <c r="D20" i="8"/>
  <c r="D21" i="8"/>
  <c r="W405" i="1"/>
  <c r="X405" i="1"/>
  <c r="W404" i="1"/>
  <c r="W407" i="1" s="1"/>
  <c r="B373" i="1"/>
  <c r="B19" i="15" s="1"/>
  <c r="B374" i="1"/>
  <c r="B20" i="15" s="1"/>
  <c r="B375" i="1"/>
  <c r="B21" i="15" s="1"/>
  <c r="B376" i="1"/>
  <c r="B22" i="15" s="1"/>
  <c r="B377" i="1"/>
  <c r="B23" i="15" s="1"/>
  <c r="B372" i="1"/>
  <c r="B18" i="15" s="1"/>
  <c r="W72" i="15" l="1"/>
  <c r="W91" i="15"/>
  <c r="W92" i="15" s="1"/>
  <c r="W93" i="15" s="1"/>
  <c r="W94" i="15" s="1"/>
  <c r="X96" i="15" s="1"/>
  <c r="Y91" i="15"/>
  <c r="Y92" i="15" s="1"/>
  <c r="Y93" i="15" s="1"/>
  <c r="Y94" i="15" s="1"/>
  <c r="Y96" i="15" s="1"/>
  <c r="W113" i="15" s="1"/>
  <c r="AA194" i="14"/>
  <c r="X247" i="14" s="1"/>
  <c r="B367" i="10"/>
  <c r="Q190" i="14"/>
  <c r="B364" i="10"/>
  <c r="Q187" i="14"/>
  <c r="B366" i="10"/>
  <c r="Q189" i="14"/>
  <c r="B365" i="10"/>
  <c r="Q188" i="14"/>
  <c r="B369" i="10"/>
  <c r="Q192" i="14"/>
  <c r="B368" i="10"/>
  <c r="Q191" i="14"/>
  <c r="Q383" i="10"/>
  <c r="X445" i="10" s="1"/>
  <c r="W408" i="1"/>
  <c r="W413" i="10" s="1"/>
  <c r="Y439" i="10" s="1"/>
  <c r="W403" i="1"/>
  <c r="W406" i="1" s="1"/>
  <c r="W414" i="1" s="1"/>
  <c r="X404" i="1"/>
  <c r="B339" i="1"/>
  <c r="B384" i="1"/>
  <c r="B30" i="15" s="1"/>
  <c r="B385" i="1"/>
  <c r="B31" i="15" s="1"/>
  <c r="B386" i="1"/>
  <c r="B32" i="15" s="1"/>
  <c r="B387" i="1"/>
  <c r="B33" i="15" s="1"/>
  <c r="B388" i="1"/>
  <c r="B34" i="15" s="1"/>
  <c r="B389" i="1"/>
  <c r="B35" i="15" s="1"/>
  <c r="B368" i="1"/>
  <c r="B14" i="15" s="1"/>
  <c r="B367" i="1"/>
  <c r="B13" i="15" s="1"/>
  <c r="B366" i="1"/>
  <c r="B12" i="15" s="1"/>
  <c r="B365" i="1"/>
  <c r="B11" i="15" s="1"/>
  <c r="B364" i="1"/>
  <c r="B10" i="15" s="1"/>
  <c r="B363" i="1"/>
  <c r="B9" i="15" s="1"/>
  <c r="W435" i="10" l="1"/>
  <c r="W112" i="15"/>
  <c r="X98" i="15"/>
  <c r="W83" i="15"/>
  <c r="W82" i="15" s="1"/>
  <c r="W73" i="15"/>
  <c r="X237" i="14"/>
  <c r="W237" i="14"/>
  <c r="AB218" i="14"/>
  <c r="W412" i="10"/>
  <c r="X439" i="10" s="1"/>
  <c r="AD237" i="14"/>
  <c r="AD238" i="14" s="1"/>
  <c r="Z237" i="14"/>
  <c r="Z238" i="14" s="1"/>
  <c r="Z239" i="14" s="1"/>
  <c r="Z240" i="14" s="1"/>
  <c r="Z242" i="14" s="1"/>
  <c r="W259" i="14" s="1"/>
  <c r="AA237" i="14"/>
  <c r="Y435" i="10"/>
  <c r="B359" i="10"/>
  <c r="B191" i="14" s="1"/>
  <c r="B380" i="10"/>
  <c r="B381" i="10"/>
  <c r="B360" i="10"/>
  <c r="B192" i="14" s="1"/>
  <c r="B376" i="10"/>
  <c r="B355" i="10"/>
  <c r="B187" i="14" s="1"/>
  <c r="W423" i="1"/>
  <c r="Y449" i="1" s="1"/>
  <c r="W422" i="1"/>
  <c r="X449" i="1" s="1"/>
  <c r="B379" i="10"/>
  <c r="B358" i="10"/>
  <c r="B190" i="14" s="1"/>
  <c r="B378" i="10"/>
  <c r="B357" i="10"/>
  <c r="B189" i="14" s="1"/>
  <c r="B377" i="10"/>
  <c r="B356" i="10"/>
  <c r="B188" i="14" s="1"/>
  <c r="W438" i="1"/>
  <c r="W428" i="10"/>
  <c r="D17" i="10"/>
  <c r="X78" i="15" l="1"/>
  <c r="X75" i="15"/>
  <c r="X77" i="15"/>
  <c r="AD239" i="14"/>
  <c r="AA238" i="14"/>
  <c r="W63" i="10"/>
  <c r="W33" i="14" s="1"/>
  <c r="D13" i="10"/>
  <c r="Q4" i="10"/>
  <c r="W108" i="15" l="1"/>
  <c r="X79" i="15"/>
  <c r="W109" i="15" s="1"/>
  <c r="AA239" i="14"/>
  <c r="AA240" i="14" s="1"/>
  <c r="AB242" i="14" s="1"/>
  <c r="AA258" i="14" s="1"/>
  <c r="AD240" i="14"/>
  <c r="AD242" i="14" s="1"/>
  <c r="AA259" i="14" s="1"/>
  <c r="AC259" i="14" s="1"/>
  <c r="AF259" i="14" s="1"/>
  <c r="F13" i="10"/>
  <c r="X81" i="15" l="1"/>
  <c r="X85" i="15" s="1"/>
  <c r="W110" i="15" s="1"/>
  <c r="W111" i="15" s="1"/>
  <c r="D11" i="13"/>
  <c r="W87" i="15" l="1"/>
  <c r="X102" i="15" s="1"/>
  <c r="X104" i="15" s="1"/>
  <c r="X105" i="15" s="1"/>
  <c r="W114" i="15" s="1"/>
  <c r="W115" i="15" s="1"/>
  <c r="W117" i="15" s="1"/>
  <c r="D35" i="13" s="1"/>
  <c r="Q7" i="1"/>
  <c r="Q4" i="1"/>
  <c r="V17" i="10"/>
  <c r="D19" i="10"/>
  <c r="N472" i="10" s="1"/>
  <c r="B483" i="10" s="1"/>
  <c r="O19" i="10"/>
  <c r="O17" i="10"/>
  <c r="B472" i="10"/>
  <c r="B482" i="10" s="1"/>
  <c r="D197" i="10" l="1"/>
  <c r="D247" i="10"/>
  <c r="D300" i="10"/>
  <c r="D145" i="10"/>
  <c r="D42" i="10"/>
  <c r="D94" i="10"/>
  <c r="W166" i="10" l="1"/>
  <c r="W85" i="14" s="1"/>
  <c r="B166" i="10" l="1"/>
  <c r="B85" i="14" s="1"/>
  <c r="D36" i="10" l="1"/>
  <c r="W179" i="1" l="1"/>
  <c r="Q373" i="1" s="1"/>
  <c r="Q19" i="15" s="1"/>
  <c r="W31" i="15" s="1"/>
  <c r="W385" i="1" l="1"/>
  <c r="W60" i="14"/>
  <c r="W61" i="14"/>
  <c r="W62" i="14"/>
  <c r="W63" i="14"/>
  <c r="W64" i="14"/>
  <c r="W65" i="14"/>
  <c r="W66" i="14"/>
  <c r="W67" i="14"/>
  <c r="W68" i="14"/>
  <c r="W69" i="14"/>
  <c r="W71" i="14"/>
  <c r="W72" i="14"/>
  <c r="W73" i="14"/>
  <c r="W59" i="14"/>
  <c r="B201" i="10" l="1"/>
  <c r="B205" i="10"/>
  <c r="A214" i="10"/>
  <c r="Q365" i="10" l="1"/>
  <c r="W75" i="14"/>
  <c r="Z188" i="14" s="1"/>
  <c r="W327" i="10"/>
  <c r="W164" i="14" s="1"/>
  <c r="W328" i="10"/>
  <c r="W165" i="14" s="1"/>
  <c r="W329" i="10"/>
  <c r="W166" i="14" s="1"/>
  <c r="W330" i="10"/>
  <c r="W167" i="14" s="1"/>
  <c r="W331" i="10"/>
  <c r="W168" i="14" s="1"/>
  <c r="W332" i="10"/>
  <c r="W169" i="14" s="1"/>
  <c r="W333" i="10"/>
  <c r="W170" i="14" s="1"/>
  <c r="W334" i="10"/>
  <c r="W171" i="14" s="1"/>
  <c r="W335" i="10"/>
  <c r="W172" i="14" s="1"/>
  <c r="W336" i="10"/>
  <c r="W173" i="14" s="1"/>
  <c r="W337" i="10"/>
  <c r="W174" i="14" s="1"/>
  <c r="W338" i="10"/>
  <c r="W175" i="14" s="1"/>
  <c r="W339" i="10"/>
  <c r="W176" i="14" s="1"/>
  <c r="W340" i="10"/>
  <c r="W177" i="14" s="1"/>
  <c r="B327" i="10"/>
  <c r="B164" i="14" s="1"/>
  <c r="B328" i="10"/>
  <c r="B165" i="14" s="1"/>
  <c r="B329" i="10"/>
  <c r="B166" i="14" s="1"/>
  <c r="B330" i="10"/>
  <c r="B167" i="14" s="1"/>
  <c r="B331" i="10"/>
  <c r="B168" i="14" s="1"/>
  <c r="B332" i="10"/>
  <c r="B169" i="14" s="1"/>
  <c r="B333" i="10"/>
  <c r="B170" i="14" s="1"/>
  <c r="B334" i="10"/>
  <c r="B171" i="14" s="1"/>
  <c r="B335" i="10"/>
  <c r="B172" i="14" s="1"/>
  <c r="B336" i="10"/>
  <c r="B173" i="14" s="1"/>
  <c r="B337" i="10"/>
  <c r="B174" i="14" s="1"/>
  <c r="B338" i="10"/>
  <c r="B175" i="14" s="1"/>
  <c r="B339" i="10"/>
  <c r="B176" i="14" s="1"/>
  <c r="B340" i="10"/>
  <c r="B177" i="14" s="1"/>
  <c r="B326" i="10"/>
  <c r="B163" i="14" s="1"/>
  <c r="A324" i="10"/>
  <c r="B314" i="10"/>
  <c r="B304" i="10"/>
  <c r="W269" i="10"/>
  <c r="W138" i="14" s="1"/>
  <c r="W270" i="10"/>
  <c r="W139" i="14" s="1"/>
  <c r="W271" i="10"/>
  <c r="W140" i="14" s="1"/>
  <c r="W272" i="10"/>
  <c r="W141" i="14" s="1"/>
  <c r="W273" i="10"/>
  <c r="W142" i="14" s="1"/>
  <c r="W274" i="10"/>
  <c r="W143" i="14" s="1"/>
  <c r="W275" i="10"/>
  <c r="W144" i="14" s="1"/>
  <c r="W276" i="10"/>
  <c r="W145" i="14" s="1"/>
  <c r="W277" i="10"/>
  <c r="W146" i="14" s="1"/>
  <c r="W278" i="10"/>
  <c r="W147" i="14" s="1"/>
  <c r="W279" i="10"/>
  <c r="W148" i="14" s="1"/>
  <c r="W280" i="10"/>
  <c r="W149" i="14" s="1"/>
  <c r="W281" i="10"/>
  <c r="W150" i="14" s="1"/>
  <c r="W282" i="10"/>
  <c r="W151" i="14" s="1"/>
  <c r="W268" i="10"/>
  <c r="W137" i="14" s="1"/>
  <c r="B269" i="10"/>
  <c r="B138" i="14" s="1"/>
  <c r="B270" i="10"/>
  <c r="B139" i="14" s="1"/>
  <c r="B271" i="10"/>
  <c r="B140" i="14" s="1"/>
  <c r="B272" i="10"/>
  <c r="B141" i="14" s="1"/>
  <c r="B273" i="10"/>
  <c r="B142" i="14" s="1"/>
  <c r="B274" i="10"/>
  <c r="B143" i="14" s="1"/>
  <c r="B275" i="10"/>
  <c r="B144" i="14" s="1"/>
  <c r="B276" i="10"/>
  <c r="B145" i="14" s="1"/>
  <c r="B277" i="10"/>
  <c r="B146" i="14" s="1"/>
  <c r="B278" i="10"/>
  <c r="B147" i="14" s="1"/>
  <c r="B279" i="10"/>
  <c r="B148" i="14" s="1"/>
  <c r="B280" i="10"/>
  <c r="B149" i="14" s="1"/>
  <c r="B281" i="10"/>
  <c r="B150" i="14" s="1"/>
  <c r="B282" i="10"/>
  <c r="B151" i="14" s="1"/>
  <c r="B268" i="10"/>
  <c r="B137" i="14" s="1"/>
  <c r="A266" i="10"/>
  <c r="B256" i="10"/>
  <c r="B252" i="10"/>
  <c r="W217" i="10"/>
  <c r="W112" i="14" s="1"/>
  <c r="W218" i="10"/>
  <c r="W113" i="14" s="1"/>
  <c r="W219" i="10"/>
  <c r="W114" i="14" s="1"/>
  <c r="W220" i="10"/>
  <c r="W115" i="14" s="1"/>
  <c r="W221" i="10"/>
  <c r="W116" i="14" s="1"/>
  <c r="W222" i="10"/>
  <c r="W117" i="14" s="1"/>
  <c r="W223" i="10"/>
  <c r="W118" i="14" s="1"/>
  <c r="W224" i="10"/>
  <c r="W119" i="14" s="1"/>
  <c r="W225" i="10"/>
  <c r="W120" i="14" s="1"/>
  <c r="W226" i="10"/>
  <c r="W121" i="14" s="1"/>
  <c r="W227" i="10"/>
  <c r="W122" i="14" s="1"/>
  <c r="W228" i="10"/>
  <c r="W123" i="14" s="1"/>
  <c r="W229" i="10"/>
  <c r="W124" i="14" s="1"/>
  <c r="W230" i="10"/>
  <c r="W125" i="14" s="1"/>
  <c r="W216" i="10"/>
  <c r="W111" i="14" s="1"/>
  <c r="B217" i="10"/>
  <c r="B112" i="14" s="1"/>
  <c r="B218" i="10"/>
  <c r="B113" i="14" s="1"/>
  <c r="B219" i="10"/>
  <c r="B114" i="14" s="1"/>
  <c r="B220" i="10"/>
  <c r="B115" i="14" s="1"/>
  <c r="B221" i="10"/>
  <c r="B116" i="14" s="1"/>
  <c r="B222" i="10"/>
  <c r="B117" i="14" s="1"/>
  <c r="B223" i="10"/>
  <c r="B118" i="14" s="1"/>
  <c r="B224" i="10"/>
  <c r="B119" i="14" s="1"/>
  <c r="B225" i="10"/>
  <c r="B120" i="14" s="1"/>
  <c r="B226" i="10"/>
  <c r="B121" i="14" s="1"/>
  <c r="B227" i="10"/>
  <c r="B122" i="14" s="1"/>
  <c r="B228" i="10"/>
  <c r="B123" i="14" s="1"/>
  <c r="B229" i="10"/>
  <c r="B124" i="14" s="1"/>
  <c r="B230" i="10"/>
  <c r="B125" i="14" s="1"/>
  <c r="B216" i="10"/>
  <c r="B111" i="14" s="1"/>
  <c r="B241" i="10"/>
  <c r="B129" i="14" s="1"/>
  <c r="D241" i="10"/>
  <c r="D129" i="14" s="1"/>
  <c r="D242" i="10"/>
  <c r="D130" i="14" s="1"/>
  <c r="D243" i="10"/>
  <c r="D131" i="14" s="1"/>
  <c r="D244" i="10"/>
  <c r="X245" i="10"/>
  <c r="D246" i="10"/>
  <c r="W167" i="10"/>
  <c r="W86" i="14" s="1"/>
  <c r="W168" i="10"/>
  <c r="W87" i="14" s="1"/>
  <c r="W169" i="10"/>
  <c r="W88" i="14" s="1"/>
  <c r="W170" i="10"/>
  <c r="W89" i="14" s="1"/>
  <c r="W171" i="10"/>
  <c r="W90" i="14" s="1"/>
  <c r="W172" i="10"/>
  <c r="W91" i="14" s="1"/>
  <c r="W173" i="10"/>
  <c r="W92" i="14" s="1"/>
  <c r="W174" i="10"/>
  <c r="W93" i="14" s="1"/>
  <c r="W175" i="10"/>
  <c r="W94" i="14" s="1"/>
  <c r="W176" i="10"/>
  <c r="W95" i="14" s="1"/>
  <c r="W177" i="10"/>
  <c r="W96" i="14" s="1"/>
  <c r="W178" i="10"/>
  <c r="W97" i="14" s="1"/>
  <c r="W179" i="10"/>
  <c r="W98" i="14" s="1"/>
  <c r="W180" i="10"/>
  <c r="W99" i="14" s="1"/>
  <c r="B167" i="10"/>
  <c r="B86" i="14" s="1"/>
  <c r="B168" i="10"/>
  <c r="B87" i="14" s="1"/>
  <c r="B169" i="10"/>
  <c r="B88" i="14" s="1"/>
  <c r="B170" i="10"/>
  <c r="B89" i="14" s="1"/>
  <c r="B171" i="10"/>
  <c r="B90" i="14" s="1"/>
  <c r="B172" i="10"/>
  <c r="B91" i="14" s="1"/>
  <c r="B173" i="10"/>
  <c r="B92" i="14" s="1"/>
  <c r="B174" i="10"/>
  <c r="B93" i="14" s="1"/>
  <c r="B175" i="10"/>
  <c r="B94" i="14" s="1"/>
  <c r="B176" i="10"/>
  <c r="B95" i="14" s="1"/>
  <c r="B177" i="10"/>
  <c r="B96" i="14" s="1"/>
  <c r="B178" i="10"/>
  <c r="B97" i="14" s="1"/>
  <c r="B179" i="10"/>
  <c r="B98" i="14" s="1"/>
  <c r="B180" i="10"/>
  <c r="B99" i="14" s="1"/>
  <c r="A164" i="10"/>
  <c r="B154" i="10"/>
  <c r="B149" i="10"/>
  <c r="D139" i="10"/>
  <c r="A112" i="10"/>
  <c r="B115" i="10"/>
  <c r="B60" i="14" s="1"/>
  <c r="B116" i="10"/>
  <c r="B61" i="14" s="1"/>
  <c r="B117" i="10"/>
  <c r="B62" i="14" s="1"/>
  <c r="B118" i="10"/>
  <c r="B63" i="14" s="1"/>
  <c r="B119" i="10"/>
  <c r="B64" i="14" s="1"/>
  <c r="B120" i="10"/>
  <c r="B65" i="14" s="1"/>
  <c r="B121" i="10"/>
  <c r="B66" i="14" s="1"/>
  <c r="B122" i="10"/>
  <c r="B67" i="14" s="1"/>
  <c r="B123" i="10"/>
  <c r="B68" i="14" s="1"/>
  <c r="B124" i="10"/>
  <c r="B69" i="14" s="1"/>
  <c r="B125" i="10"/>
  <c r="B70" i="14" s="1"/>
  <c r="B126" i="10"/>
  <c r="B71" i="14" s="1"/>
  <c r="B127" i="10"/>
  <c r="B72" i="14" s="1"/>
  <c r="B128" i="10"/>
  <c r="B73" i="14" s="1"/>
  <c r="B114" i="10"/>
  <c r="B59" i="14" s="1"/>
  <c r="B102" i="10"/>
  <c r="B98" i="10"/>
  <c r="B46" i="10"/>
  <c r="B51" i="10"/>
  <c r="W377" i="10" l="1"/>
  <c r="W324" i="10"/>
  <c r="W214" i="10"/>
  <c r="W164" i="10"/>
  <c r="W266" i="10"/>
  <c r="Q366" i="10" l="1"/>
  <c r="W101" i="14"/>
  <c r="Z189" i="14" s="1"/>
  <c r="Q367" i="10"/>
  <c r="W379" i="10" s="1"/>
  <c r="W127" i="14"/>
  <c r="Z190" i="14" s="1"/>
  <c r="Q368" i="10"/>
  <c r="W380" i="10" s="1"/>
  <c r="W153" i="14"/>
  <c r="Z191" i="14" s="1"/>
  <c r="Q369" i="10"/>
  <c r="W381" i="10" s="1"/>
  <c r="W179" i="14"/>
  <c r="Z192" i="14" s="1"/>
  <c r="Y436" i="10"/>
  <c r="Y437" i="10" s="1"/>
  <c r="Y438" i="10" s="1"/>
  <c r="Y440" i="10" s="1"/>
  <c r="W457" i="10" s="1"/>
  <c r="W378" i="10"/>
  <c r="W34" i="14"/>
  <c r="W35" i="14"/>
  <c r="W36" i="14"/>
  <c r="W37" i="14"/>
  <c r="W38" i="14"/>
  <c r="W39" i="14"/>
  <c r="W40" i="14"/>
  <c r="W41" i="14"/>
  <c r="W42" i="14"/>
  <c r="W73" i="10"/>
  <c r="W43" i="14" s="1"/>
  <c r="W74" i="10"/>
  <c r="W44" i="14" s="1"/>
  <c r="W75" i="10"/>
  <c r="W45" i="14" s="1"/>
  <c r="W46" i="14"/>
  <c r="W47" i="14"/>
  <c r="B64" i="10"/>
  <c r="B34" i="14" s="1"/>
  <c r="B65" i="10"/>
  <c r="B35" i="14" s="1"/>
  <c r="B66" i="10"/>
  <c r="B36" i="14" s="1"/>
  <c r="B67" i="10"/>
  <c r="B37" i="14" s="1"/>
  <c r="B68" i="10"/>
  <c r="B38" i="14" s="1"/>
  <c r="B69" i="10"/>
  <c r="B39" i="14" s="1"/>
  <c r="B70" i="10"/>
  <c r="B40" i="14" s="1"/>
  <c r="B71" i="10"/>
  <c r="B41" i="14" s="1"/>
  <c r="B72" i="10"/>
  <c r="B42" i="14" s="1"/>
  <c r="B73" i="10"/>
  <c r="B43" i="14" s="1"/>
  <c r="B74" i="10"/>
  <c r="B44" i="14" s="1"/>
  <c r="B75" i="10"/>
  <c r="B45" i="14" s="1"/>
  <c r="B76" i="10"/>
  <c r="B46" i="14" s="1"/>
  <c r="B77" i="10"/>
  <c r="B47" i="14" s="1"/>
  <c r="B63" i="10"/>
  <c r="B33" i="14" s="1"/>
  <c r="W339" i="1"/>
  <c r="Q377" i="1" s="1"/>
  <c r="Q23" i="15" s="1"/>
  <c r="B324" i="10"/>
  <c r="B299" i="1"/>
  <c r="W299" i="1"/>
  <c r="Q376" i="1" s="1"/>
  <c r="Q22" i="15" s="1"/>
  <c r="W34" i="15" s="1"/>
  <c r="W259" i="1"/>
  <c r="Q375" i="1" s="1"/>
  <c r="Q21" i="15" s="1"/>
  <c r="W33" i="15" s="1"/>
  <c r="B259" i="1"/>
  <c r="W219" i="1"/>
  <c r="Q374" i="1" s="1"/>
  <c r="Q20" i="15" s="1"/>
  <c r="W32" i="15" s="1"/>
  <c r="B219" i="1"/>
  <c r="B112" i="10"/>
  <c r="W129" i="1"/>
  <c r="W35" i="15" l="1"/>
  <c r="W389" i="1"/>
  <c r="W388" i="1"/>
  <c r="W387" i="1"/>
  <c r="W386" i="1"/>
  <c r="B266" i="10"/>
  <c r="B214" i="10"/>
  <c r="B164" i="10"/>
  <c r="Y445" i="1"/>
  <c r="Y446" i="1" s="1"/>
  <c r="Y447" i="1" s="1"/>
  <c r="Y448" i="1" s="1"/>
  <c r="Y450" i="1" s="1"/>
  <c r="W467" i="1" s="1"/>
  <c r="D31" i="13" s="1"/>
  <c r="W61" i="10"/>
  <c r="W49" i="14" s="1"/>
  <c r="D299" i="10"/>
  <c r="X298" i="10"/>
  <c r="D297" i="10"/>
  <c r="D296" i="10"/>
  <c r="D157" i="14" s="1"/>
  <c r="D295" i="10"/>
  <c r="D156" i="14" s="1"/>
  <c r="D294" i="10"/>
  <c r="D155" i="14" s="1"/>
  <c r="B294" i="10"/>
  <c r="B155" i="14" s="1"/>
  <c r="D196" i="10"/>
  <c r="X195" i="10"/>
  <c r="D193" i="10"/>
  <c r="D105" i="14" s="1"/>
  <c r="D194" i="10"/>
  <c r="D192" i="10"/>
  <c r="D104" i="14" s="1"/>
  <c r="D191" i="10"/>
  <c r="D103" i="14" s="1"/>
  <c r="B191" i="10"/>
  <c r="B103" i="14" s="1"/>
  <c r="B139" i="10"/>
  <c r="B77" i="14" s="1"/>
  <c r="D144" i="10"/>
  <c r="X143" i="10"/>
  <c r="D141" i="10"/>
  <c r="D79" i="14" s="1"/>
  <c r="D142" i="10"/>
  <c r="D140" i="10"/>
  <c r="D78" i="14" s="1"/>
  <c r="Q364" i="10" l="1"/>
  <c r="W436" i="10" s="1"/>
  <c r="W437" i="10" s="1"/>
  <c r="W438" i="10" s="1"/>
  <c r="X440" i="10" s="1"/>
  <c r="Z187" i="14"/>
  <c r="W238" i="14" s="1"/>
  <c r="W239" i="14" s="1"/>
  <c r="W240" i="14" s="1"/>
  <c r="X242" i="14" s="1"/>
  <c r="B61" i="10"/>
  <c r="W258" i="14" l="1"/>
  <c r="AC258" i="14" s="1"/>
  <c r="AF258" i="14" s="1"/>
  <c r="X244" i="14"/>
  <c r="X442" i="10"/>
  <c r="W456" i="10"/>
  <c r="Z194" i="14"/>
  <c r="W218" i="14"/>
  <c r="Q371" i="10"/>
  <c r="W416" i="10"/>
  <c r="W427" i="10" s="1"/>
  <c r="W426" i="10" s="1"/>
  <c r="W376" i="10"/>
  <c r="W383" i="10" s="1"/>
  <c r="D93" i="10"/>
  <c r="X92" i="10"/>
  <c r="D91" i="10"/>
  <c r="D90" i="10"/>
  <c r="D53" i="14" s="1"/>
  <c r="D89" i="10"/>
  <c r="D52" i="14" s="1"/>
  <c r="D41" i="10"/>
  <c r="X40" i="10"/>
  <c r="D39" i="10"/>
  <c r="D38" i="10"/>
  <c r="D27" i="14" s="1"/>
  <c r="D37" i="10"/>
  <c r="D26" i="14" s="1"/>
  <c r="D411" i="1"/>
  <c r="D57" i="15" s="1"/>
  <c r="D402" i="1"/>
  <c r="D48" i="15" s="1"/>
  <c r="W417" i="10" l="1"/>
  <c r="X422" i="10" s="1"/>
  <c r="AB229" i="14"/>
  <c r="AB228" i="14" s="1"/>
  <c r="AB219" i="14"/>
  <c r="W229" i="14"/>
  <c r="W228" i="14" s="1"/>
  <c r="W219" i="14"/>
  <c r="X223" i="14" l="1"/>
  <c r="X221" i="14"/>
  <c r="W254" i="14" s="1"/>
  <c r="X224" i="14"/>
  <c r="AC224" i="14"/>
  <c r="AC223" i="14"/>
  <c r="AC221" i="14"/>
  <c r="W136" i="1"/>
  <c r="AA254" i="14" l="1"/>
  <c r="AC225" i="14"/>
  <c r="AA255" i="14" s="1"/>
  <c r="X225" i="14"/>
  <c r="W255" i="14" s="1"/>
  <c r="W421" i="1"/>
  <c r="W428" i="1" s="1"/>
  <c r="W411" i="10"/>
  <c r="W418" i="10" s="1"/>
  <c r="X421" i="10" s="1"/>
  <c r="X423" i="10" s="1"/>
  <c r="Q372" i="1"/>
  <c r="Q391" i="1"/>
  <c r="X455" i="1" s="1"/>
  <c r="W445" i="1" l="1"/>
  <c r="W446" i="1" s="1"/>
  <c r="W447" i="1" s="1"/>
  <c r="W448" i="1" s="1"/>
  <c r="X450" i="1" s="1"/>
  <c r="W466" i="1" s="1"/>
  <c r="D30" i="13" s="1"/>
  <c r="Q18" i="15"/>
  <c r="AC227" i="14"/>
  <c r="AC231" i="14" s="1"/>
  <c r="AC255" i="14"/>
  <c r="X227" i="14"/>
  <c r="X231" i="14" s="1"/>
  <c r="W256" i="14" s="1"/>
  <c r="W257" i="14" s="1"/>
  <c r="AC254" i="14"/>
  <c r="W426" i="1"/>
  <c r="W427" i="1" s="1"/>
  <c r="X432" i="1" s="1"/>
  <c r="W384" i="1"/>
  <c r="W391" i="1" s="1"/>
  <c r="X419" i="10"/>
  <c r="W453" i="10"/>
  <c r="Q379" i="1"/>
  <c r="X452" i="1" l="1"/>
  <c r="W30" i="15"/>
  <c r="W37" i="15" s="1"/>
  <c r="Q25" i="15"/>
  <c r="AB233" i="14"/>
  <c r="AA256" i="14"/>
  <c r="AC256" i="14" s="1"/>
  <c r="W233" i="14"/>
  <c r="Z248" i="14" s="1"/>
  <c r="Z250" i="14" s="1"/>
  <c r="Z251" i="14" s="1"/>
  <c r="AA260" i="14" s="1"/>
  <c r="X431" i="1"/>
  <c r="X433" i="1" s="1"/>
  <c r="W463" i="1" s="1"/>
  <c r="W437" i="1"/>
  <c r="W436" i="1" s="1"/>
  <c r="W452" i="10"/>
  <c r="X425" i="10"/>
  <c r="X429" i="10" s="1"/>
  <c r="W454" i="10" s="1"/>
  <c r="X429" i="1"/>
  <c r="W462" i="1" s="1"/>
  <c r="AA257" i="14" l="1"/>
  <c r="X248" i="14"/>
  <c r="X250" i="14" s="1"/>
  <c r="X251" i="14" s="1"/>
  <c r="W260" i="14" s="1"/>
  <c r="W262" i="14" s="1"/>
  <c r="W455" i="10"/>
  <c r="W431" i="10"/>
  <c r="X446" i="10" s="1"/>
  <c r="X448" i="10" s="1"/>
  <c r="X449" i="10" s="1"/>
  <c r="W458" i="10" s="1"/>
  <c r="X435" i="1"/>
  <c r="X439" i="1" s="1"/>
  <c r="W464" i="1" s="1"/>
  <c r="W465" i="1" s="1"/>
  <c r="D29" i="13" s="1"/>
  <c r="AA262" i="14" l="1"/>
  <c r="AC257" i="14"/>
  <c r="AC260" i="14"/>
  <c r="D38" i="13" s="1"/>
  <c r="W459" i="10"/>
  <c r="W461" i="10" s="1"/>
  <c r="W441" i="1"/>
  <c r="X456" i="1" s="1"/>
  <c r="X458" i="1" s="1"/>
  <c r="X459" i="1" s="1"/>
  <c r="AF257" i="14" l="1"/>
  <c r="AF260" i="14" s="1"/>
  <c r="D37" i="13" s="1"/>
  <c r="D39" i="13" s="1"/>
  <c r="AC262" i="14"/>
  <c r="L267" i="14" s="1"/>
  <c r="C22" i="8"/>
  <c r="D36" i="13"/>
  <c r="G469" i="10"/>
  <c r="W468" i="1"/>
  <c r="D40" i="13" l="1"/>
  <c r="W469" i="1"/>
  <c r="W471" i="1" s="1"/>
  <c r="D32" i="13" s="1"/>
</calcChain>
</file>

<file path=xl/sharedStrings.xml><?xml version="1.0" encoding="utf-8"?>
<sst xmlns="http://schemas.openxmlformats.org/spreadsheetml/2006/main" count="1502" uniqueCount="700">
  <si>
    <t>De aanvraag van een investeringssubsidie maatregelen agressiepreventie</t>
  </si>
  <si>
    <t>Steeds 'inhoud inschakelen' aanvinken!</t>
  </si>
  <si>
    <t>In te vullen door de behandelende afdeling</t>
  </si>
  <si>
    <t>Vlaams Infrastructuurfonds voor Persoonsgebonden</t>
  </si>
  <si>
    <t>dossiernummer</t>
  </si>
  <si>
    <t>Aangelegenheden (VIPA)</t>
  </si>
  <si>
    <t>Ellipsgebouw</t>
  </si>
  <si>
    <t>Koning Albert II-laan 35 bus 34, 1030 BRUSSEL</t>
  </si>
  <si>
    <t>Dossierstatus</t>
  </si>
  <si>
    <t>Datum</t>
  </si>
  <si>
    <t>Waarvoor dient dit formulier?</t>
  </si>
  <si>
    <t>Aan wie bezorg je dit formulier?</t>
  </si>
  <si>
    <t>Identificatiegegevens van de aanvrager</t>
  </si>
  <si>
    <t>A.</t>
  </si>
  <si>
    <t>Vul de gegevens in van de aanvrager die een investeringsdossier indient.</t>
  </si>
  <si>
    <t>De aanvrager is de inrichtende macht (vzw, OCMW …) van de welzijns- of gezondheidsvoorziening.</t>
  </si>
  <si>
    <t>naam aanvrager:</t>
  </si>
  <si>
    <t>straat en nummer:</t>
  </si>
  <si>
    <r>
      <t>postnr. en gemeente:</t>
    </r>
    <r>
      <rPr>
        <b/>
        <sz val="11"/>
        <color theme="1"/>
        <rFont val="Garamond"/>
        <family val="1"/>
      </rPr>
      <t xml:space="preserve"> </t>
    </r>
  </si>
  <si>
    <t xml:space="preserve">telefoonnummer: </t>
  </si>
  <si>
    <r>
      <t>e-mailadres:</t>
    </r>
    <r>
      <rPr>
        <b/>
        <sz val="11"/>
        <color theme="1"/>
        <rFont val="Garamond"/>
        <family val="1"/>
      </rPr>
      <t xml:space="preserve"> </t>
    </r>
  </si>
  <si>
    <r>
      <t>ondernemingsnr.:</t>
    </r>
    <r>
      <rPr>
        <b/>
        <sz val="11"/>
        <color theme="1"/>
        <rFont val="Garamond"/>
        <family val="1"/>
      </rPr>
      <t xml:space="preserve"> </t>
    </r>
  </si>
  <si>
    <r>
      <t>rechtsvorm: (</t>
    </r>
    <r>
      <rPr>
        <i/>
        <sz val="9"/>
        <color theme="1"/>
        <rFont val="Garamond"/>
        <family val="1"/>
      </rPr>
      <t>vb. vzw)</t>
    </r>
  </si>
  <si>
    <t>Identificatiegegevens van de welzijns- of gezondheidsvoorziening (hoofdaanvrager)</t>
  </si>
  <si>
    <t>B.</t>
  </si>
  <si>
    <t>Vul de gegevens in van de welzijns- of gezondheidsvoorziening</t>
  </si>
  <si>
    <t>nee</t>
  </si>
  <si>
    <t>Klik op het vakje 'kies'     en duid de juiste keuze aan via het pijltje</t>
  </si>
  <si>
    <t xml:space="preserve">dossiernummer: </t>
  </si>
  <si>
    <t>vul het meest recente nummer in (PVAXXX)</t>
  </si>
  <si>
    <t>naam voorziening:</t>
  </si>
  <si>
    <t>vergund door:</t>
  </si>
  <si>
    <t>kies</t>
  </si>
  <si>
    <t>GES plaatsen?</t>
  </si>
  <si>
    <r>
      <t>HCO nummer:</t>
    </r>
    <r>
      <rPr>
        <b/>
        <sz val="11"/>
        <color theme="1"/>
        <rFont val="Garamond"/>
        <family val="1"/>
      </rPr>
      <t xml:space="preserve"> </t>
    </r>
  </si>
  <si>
    <t>C.</t>
  </si>
  <si>
    <t>Vul de gegevens in van de contactpersoon.</t>
  </si>
  <si>
    <t>naam:</t>
  </si>
  <si>
    <t>functie:</t>
  </si>
  <si>
    <t>D.</t>
  </si>
  <si>
    <t>Identificatiegegevens medeaanvrager (gezamenlijk project)</t>
  </si>
  <si>
    <t>E.</t>
  </si>
  <si>
    <t>Is er een medeaanvrager?</t>
  </si>
  <si>
    <t>Vul de gegevens in van de medeaanvrager die een investeringsdossier indient.</t>
  </si>
  <si>
    <t xml:space="preserve">Enkel van toepassing als er meerdere aanvragers samen het project aanvragen. </t>
  </si>
  <si>
    <t>Rechtspersoon:</t>
  </si>
  <si>
    <t>F.</t>
  </si>
  <si>
    <t>G.</t>
  </si>
  <si>
    <t>H.</t>
  </si>
  <si>
    <t>Voeg in bijlage de samenwerkingsovereenkomst</t>
  </si>
  <si>
    <t xml:space="preserve">Ingeval het om een gezamenlijke aanvraag gaat, voegt u een samenwerkingsovereenkomst aan de bijlage toe. Daarin worden onder meer afspraken </t>
  </si>
  <si>
    <t xml:space="preserve">rond de (verdeling van) subsidies, het gedeelde gebruik en beheer opgenomen. Het subsidiebedrag zal aan de hoofdaanvrager toegekend worden. </t>
  </si>
  <si>
    <r>
      <t xml:space="preserve">De documenten </t>
    </r>
    <r>
      <rPr>
        <i/>
        <sz val="11"/>
        <color theme="1"/>
        <rFont val="Garamond"/>
        <family val="1"/>
      </rPr>
      <t>'samenwerkingsovereenkomst_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</si>
  <si>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Projectnota</t>
  </si>
  <si>
    <t>I.</t>
  </si>
  <si>
    <t>Vul de gegevens in, per project</t>
  </si>
  <si>
    <t>Per project is er maar 1 adres mogelijk. Bij meerdere adressen voeg je meerdere projecten toe.</t>
  </si>
  <si>
    <t>Project 1:</t>
  </si>
  <si>
    <t>(titel project)</t>
  </si>
  <si>
    <t>zorgvorm project:</t>
  </si>
  <si>
    <t>zijn er toekomstige of lopende reguliere VIPA-subsidie projecten voor dit gebouw?</t>
  </si>
  <si>
    <t>Om deze reden vragen we de meest recente dossiernummers van de reguliere VIPA-subsidies</t>
  </si>
  <si>
    <t>Om welke dossiertype gaat het</t>
  </si>
  <si>
    <t>keuze</t>
  </si>
  <si>
    <t>VIPA dossiernummer:</t>
  </si>
  <si>
    <t>vul de meest recente nummers in (reguliere VIPA-subsidies)</t>
  </si>
  <si>
    <t>aard van investering:</t>
  </si>
  <si>
    <t>kies eerst toekomstige VIPA-subsidie projecten (hierboven)</t>
  </si>
  <si>
    <t>conform art. 5.</t>
  </si>
  <si>
    <t xml:space="preserve">Beschrijft hieronder bondig de gevraagde elementen. </t>
  </si>
  <si>
    <t xml:space="preserve">Wil je tekst kopiëren uit een ander bestand, vb. een Word-bestand? </t>
  </si>
  <si>
    <t xml:space="preserve">a) een beschrijving van de preventieve infrastructurele maatregelen waarvoor de subsidie wordt aangevraagd; </t>
  </si>
  <si>
    <t xml:space="preserve">Wil je een volgende regel, druk Alt + Enter samen </t>
  </si>
  <si>
    <t>De kostenraming is gedetailleerd in die mate dat ook later aan de hand van de facturen een vergelijking kan opgemaakt worden. Enkel een</t>
  </si>
  <si>
    <t>totaalbedrag voor verschillende kosten is onvoldoende. (vb. 1 bedrag voor de gehele tuinaanleg) Voorbeeld van kostenraming van een project:</t>
  </si>
  <si>
    <t>1.</t>
  </si>
  <si>
    <t>Kostenraming excl. BTW</t>
  </si>
  <si>
    <t>Project 2:</t>
  </si>
  <si>
    <t>(titel project indien van toepassing)</t>
  </si>
  <si>
    <t>zijn er toekomstige of lopende VIPA-subsidie nieuwbouw- of uitbreidingsprojecten voor dit gebouw?</t>
  </si>
  <si>
    <t>2.</t>
  </si>
  <si>
    <t>Project 3:</t>
  </si>
  <si>
    <t>3.</t>
  </si>
  <si>
    <t>Project 4:</t>
  </si>
  <si>
    <t xml:space="preserve">a)	een beschrijving van de preventieve infrastructurele maatregelen waarvoor de subsidie wordt aangevraagd; </t>
  </si>
  <si>
    <t>4.</t>
  </si>
  <si>
    <t>Project 5:</t>
  </si>
  <si>
    <t>5.</t>
  </si>
  <si>
    <t>Project 6:</t>
  </si>
  <si>
    <t>6.</t>
  </si>
  <si>
    <t>Subsidiebepaling</t>
  </si>
  <si>
    <t>J.</t>
  </si>
  <si>
    <t>Titel</t>
  </si>
  <si>
    <t>De maximale bedragen gelden per voorziening en kunnen gespreid worden over verschillende projecten of verschillende oproepen.</t>
  </si>
  <si>
    <t xml:space="preserve">Dit maximale bedrag wordt 10% hoger als de voorziening voor de voorgenomen preventieve infrastructurele maatregelen één of meer </t>
  </si>
  <si>
    <t>ontwerpstudies van een onafhankelijk studiebureau kan voorleggen.</t>
  </si>
  <si>
    <t>voorziening:</t>
  </si>
  <si>
    <t>plafond op basis van capaciteit</t>
  </si>
  <si>
    <t>K.</t>
  </si>
  <si>
    <r>
      <t xml:space="preserve">Vul de bedragen bij medeaanvrager: </t>
    </r>
    <r>
      <rPr>
        <i/>
        <sz val="9"/>
        <rFont val="Garamond"/>
        <family val="1"/>
      </rPr>
      <t>(enkel in te vullen indien van toepassing)</t>
    </r>
  </si>
  <si>
    <t>medeaanvrager:</t>
  </si>
  <si>
    <t>plafond na eventuele overheveling</t>
  </si>
  <si>
    <t>L.</t>
  </si>
  <si>
    <r>
      <t xml:space="preserve">Vul de bedragen van de vorige oproepen: </t>
    </r>
    <r>
      <rPr>
        <i/>
        <sz val="9"/>
        <rFont val="Garamond"/>
        <family val="1"/>
      </rPr>
      <t>(enkel in te vullen indien van toepassing)</t>
    </r>
  </si>
  <si>
    <t xml:space="preserve">Vul in: Tussenkomst ontwerpkosten vorige oproepen </t>
  </si>
  <si>
    <t>Maximale subsidie voor huidige aanvraag</t>
  </si>
  <si>
    <t>Plannen</t>
  </si>
  <si>
    <t xml:space="preserve">Voeg in bijlage de plannen </t>
  </si>
  <si>
    <r>
      <t>Het document</t>
    </r>
    <r>
      <rPr>
        <i/>
        <sz val="11"/>
        <color theme="1"/>
        <rFont val="Garamond"/>
        <family val="1"/>
      </rPr>
      <t xml:space="preserve"> 'plannen_</t>
    </r>
    <r>
      <rPr>
        <i/>
        <sz val="11"/>
        <color rgb="FF0070C0"/>
        <rFont val="Garamond"/>
        <family val="1"/>
      </rPr>
      <t>naam voorziening'</t>
    </r>
    <r>
      <rPr>
        <sz val="11"/>
        <color theme="1"/>
        <rFont val="Garamond"/>
        <family val="1"/>
      </rPr>
      <t xml:space="preserve"> is als bijlage toegevoegd.</t>
    </r>
  </si>
  <si>
    <t>Brandveiligheid</t>
  </si>
  <si>
    <t xml:space="preserve">brandweerdienst. Als de voorgestelde maatregelen een impact hebben op de brandveiligheid: een advies van de bevoegde brandweerdienst of een  </t>
  </si>
  <si>
    <t>verslag van de brandweer dat de aanvrager heeft ondertekend en dat ter kennisgeving is bezorgd aan de bevoegde brandweerdienst;</t>
  </si>
  <si>
    <r>
      <t>Het document</t>
    </r>
    <r>
      <rPr>
        <i/>
        <sz val="11"/>
        <color theme="1"/>
        <rFont val="Garamond"/>
        <family val="1"/>
      </rPr>
      <t xml:space="preserve"> 'brandweeradvies_</t>
    </r>
    <r>
      <rPr>
        <i/>
        <sz val="11"/>
        <color rgb="FF0070C0"/>
        <rFont val="Garamond"/>
        <family val="1"/>
      </rPr>
      <t>naam voorziening</t>
    </r>
    <r>
      <rPr>
        <i/>
        <sz val="11"/>
        <color theme="1"/>
        <rFont val="Garamond"/>
        <family val="1"/>
      </rPr>
      <t>'</t>
    </r>
    <r>
      <rPr>
        <sz val="11"/>
        <color theme="1"/>
        <rFont val="Garamond"/>
        <family val="1"/>
      </rPr>
      <t xml:space="preserve"> is als bijlage toegevoegd.</t>
    </r>
  </si>
  <si>
    <t>Beslissing Raad van Bestuur</t>
  </si>
  <si>
    <r>
      <t>Voeg in bijlage een kopie van de ondertekende beslissing van het bevoegde orgaan van de aanvrager om de investeringssubsidie aan te vragen</t>
    </r>
    <r>
      <rPr>
        <b/>
        <sz val="12"/>
        <color theme="1"/>
        <rFont val="Garamond"/>
        <family val="1"/>
      </rPr>
      <t xml:space="preserve">. </t>
    </r>
  </si>
  <si>
    <r>
      <t xml:space="preserve">Het document </t>
    </r>
    <r>
      <rPr>
        <i/>
        <sz val="11"/>
        <color theme="1"/>
        <rFont val="Garamond"/>
        <family val="1"/>
      </rPr>
      <t>'beslissingraadvanbestuur_</t>
    </r>
    <r>
      <rPr>
        <i/>
        <sz val="11"/>
        <color rgb="FF0070C0"/>
        <rFont val="Garamond"/>
        <family val="1"/>
      </rPr>
      <t>naam voorziening</t>
    </r>
    <r>
      <rPr>
        <i/>
        <sz val="11"/>
        <color theme="1"/>
        <rFont val="Garamond"/>
        <family val="1"/>
      </rPr>
      <t xml:space="preserve">' </t>
    </r>
    <r>
      <rPr>
        <sz val="11"/>
        <color theme="1"/>
        <rFont val="Garamond"/>
        <family val="1"/>
      </rPr>
      <t>is als bijlage toegevoegd.</t>
    </r>
  </si>
  <si>
    <t>Visienota en procesmatige aanpak</t>
  </si>
  <si>
    <t>P.</t>
  </si>
  <si>
    <r>
      <t>Het document</t>
    </r>
    <r>
      <rPr>
        <i/>
        <sz val="11"/>
        <color theme="1"/>
        <rFont val="Garamond"/>
        <family val="1"/>
      </rPr>
      <t xml:space="preserve"> 'visienota_</t>
    </r>
    <r>
      <rPr>
        <i/>
        <sz val="11"/>
        <color rgb="FF0070C0"/>
        <rFont val="Garamond"/>
        <family val="1"/>
      </rPr>
      <t>naam voorziening</t>
    </r>
    <r>
      <rPr>
        <i/>
        <sz val="11"/>
        <color theme="1"/>
        <rFont val="Garamond"/>
        <family val="1"/>
      </rPr>
      <t>'</t>
    </r>
    <r>
      <rPr>
        <sz val="11"/>
        <color theme="1"/>
        <rFont val="Garamond"/>
        <family val="1"/>
      </rPr>
      <t xml:space="preserve"> is als bijlage toegevoegd. </t>
    </r>
  </si>
  <si>
    <t>Bankgegevens</t>
  </si>
  <si>
    <t>Q.</t>
  </si>
  <si>
    <t>Vul de gegevens in van de rekening waarop de investeringssubsidies betaald moet worden.</t>
  </si>
  <si>
    <t>Bij schuldoverdracht voegt u een kopie van de overeenkomst met uw financiële instelling bij dit formulier.</t>
  </si>
  <si>
    <r>
      <t>naam:</t>
    </r>
    <r>
      <rPr>
        <b/>
        <sz val="11"/>
        <color theme="1"/>
        <rFont val="Garamond"/>
        <family val="1"/>
      </rPr>
      <t xml:space="preserve"> </t>
    </r>
  </si>
  <si>
    <t>IBAN-rek.nr.:</t>
  </si>
  <si>
    <t>B</t>
  </si>
  <si>
    <t>E</t>
  </si>
  <si>
    <t>Ondertekening</t>
  </si>
  <si>
    <t>Het VIPA kan met het oog op de controle van de erkenning in elke fase van de procedure, de nodige gegevens opvragen.</t>
  </si>
  <si>
    <t>R.</t>
  </si>
  <si>
    <t>Vul de onderstaande verklaring in.</t>
  </si>
  <si>
    <t>Ik, in naam van de directie, verklaar dat de voorziening waarvoor de subsidie wordt aangevraagd, is erkend of voldoet</t>
  </si>
  <si>
    <t>aan de wettelijke voorwaarden om zorg- en dienstverlening te organiseren in het kader van de persoonsgebonden</t>
  </si>
  <si>
    <t>aangelegenheden, vermeld in artikel 2, 1°, van het decreet van 23 februari 1994.</t>
  </si>
  <si>
    <t xml:space="preserve">Ik, in naam van de directie, verklaar voor het project waarvoor de subsidie wordt aangevraagd, de aanvrager over een </t>
  </si>
  <si>
    <t>T.</t>
  </si>
  <si>
    <t xml:space="preserve">Ik, in naam van de directie, verklaar op erewoord dat voor voorliggende aanvraag geen andere investeringssubsidie </t>
  </si>
  <si>
    <t xml:space="preserve">verkregen werd, of aangevraagd zal worden. </t>
  </si>
  <si>
    <t>U.</t>
  </si>
  <si>
    <r>
      <t>voor- en achternaam:</t>
    </r>
    <r>
      <rPr>
        <b/>
        <sz val="11"/>
        <color theme="1"/>
        <rFont val="Garamond"/>
        <family val="1"/>
      </rPr>
      <t xml:space="preserve"> </t>
    </r>
  </si>
  <si>
    <t>Handtekening</t>
  </si>
  <si>
    <t>OVERZICHT</t>
  </si>
  <si>
    <t>Deze gegevens zullen overgenomen worden in de overzichtslijst</t>
  </si>
  <si>
    <t>opmerkingen</t>
  </si>
  <si>
    <t>oproep</t>
  </si>
  <si>
    <t>nummer van de oproep, hier in procedure invullen</t>
  </si>
  <si>
    <t>Administratief project begeleider vult in</t>
  </si>
  <si>
    <t>dossierstatus</t>
  </si>
  <si>
    <t>aanvraag indienen tot</t>
  </si>
  <si>
    <t>vul datum in bij dossierstatus, dan past de dossierstatus zich aan</t>
  </si>
  <si>
    <t>Functioneel adviseur vult in</t>
  </si>
  <si>
    <t>dossiernummer bepalen, hier in procedure invullen</t>
  </si>
  <si>
    <t>Bouwtechnisch adviseur vult in</t>
  </si>
  <si>
    <t>hier in procedure invullen</t>
  </si>
  <si>
    <t xml:space="preserve">Automatisch overname </t>
  </si>
  <si>
    <t>* indien niet is ingevuld of aanpassing nodig , pas aan in AANVRAAG</t>
  </si>
  <si>
    <t>gemeente</t>
  </si>
  <si>
    <t>* subsidiebedrag is overgenomen van de evaluatie</t>
  </si>
  <si>
    <t>HCO nummer</t>
  </si>
  <si>
    <t>e-mail contactpersoon</t>
  </si>
  <si>
    <t>FA adviseur</t>
  </si>
  <si>
    <t>agentschap FA</t>
  </si>
  <si>
    <t>BT adviseur</t>
  </si>
  <si>
    <t>Els Bogaert</t>
  </si>
  <si>
    <t>BT supervisie</t>
  </si>
  <si>
    <t>enkel bij toekomstige of lopende reguliere VIPA-subsidies</t>
  </si>
  <si>
    <t>project 1</t>
  </si>
  <si>
    <t>project 2</t>
  </si>
  <si>
    <t>project 3</t>
  </si>
  <si>
    <t>project 4</t>
  </si>
  <si>
    <t>project 5</t>
  </si>
  <si>
    <t>project 6</t>
  </si>
  <si>
    <t>subsidiebedrag</t>
  </si>
  <si>
    <t xml:space="preserve"> subsidiebedrag is overgenomen van de evaluatie</t>
  </si>
  <si>
    <t>DOSSIERSTATUS</t>
  </si>
  <si>
    <t>hier in procedure invullen (afhankelijk van de oproep)</t>
  </si>
  <si>
    <t>ontvangen aanvraag</t>
  </si>
  <si>
    <t>niet ontvankelijk</t>
  </si>
  <si>
    <t>ontvankelijk (AP)</t>
  </si>
  <si>
    <t>ontvankelijk (FA)</t>
  </si>
  <si>
    <t>FA evaluatie afgewerkt</t>
  </si>
  <si>
    <t>overleg FA/BT nodig</t>
  </si>
  <si>
    <t>BT evaluatie afgewerkt</t>
  </si>
  <si>
    <t>tot. evaluatie klaar</t>
  </si>
  <si>
    <t>PDF maken</t>
  </si>
  <si>
    <t>naar IF</t>
  </si>
  <si>
    <t>advies IF</t>
  </si>
  <si>
    <t>naar de minister</t>
  </si>
  <si>
    <t xml:space="preserve">beslissing </t>
  </si>
  <si>
    <t>beslissing versturen (sjabloon)</t>
  </si>
  <si>
    <t>aanvraag uitbetaling</t>
  </si>
  <si>
    <t>uitbetaling</t>
  </si>
  <si>
    <t>Financieel adviseur</t>
  </si>
  <si>
    <t>zelfevaluatie</t>
  </si>
  <si>
    <t>afgerond</t>
  </si>
  <si>
    <t>negatieve beslissing</t>
  </si>
  <si>
    <t>beslissing versturen (verschillende sjablonen)</t>
  </si>
  <si>
    <r>
      <rPr>
        <b/>
        <sz val="11"/>
        <rFont val="Garamond"/>
        <family val="1"/>
      </rPr>
      <t>alles is ingevuld?</t>
    </r>
    <r>
      <rPr>
        <sz val="11"/>
        <rFont val="Garamond"/>
        <family val="1"/>
      </rPr>
      <t xml:space="preserve"> (geen fluo meer)</t>
    </r>
  </si>
  <si>
    <r>
      <rPr>
        <b/>
        <sz val="11"/>
        <rFont val="Garamond"/>
        <family val="1"/>
      </rPr>
      <t>controleren op bis/tris</t>
    </r>
    <r>
      <rPr>
        <sz val="11"/>
        <rFont val="Garamond"/>
        <family val="1"/>
      </rPr>
      <t xml:space="preserve">,… aanvragen </t>
    </r>
  </si>
  <si>
    <t>via HCO nummer, naam voorziening en aanvrager</t>
  </si>
  <si>
    <t xml:space="preserve">Vorige oproepen controleren is belangrijk voor de subsidiebepaling, </t>
  </si>
  <si>
    <r>
      <rPr>
        <b/>
        <sz val="11"/>
        <rFont val="Garamond"/>
        <family val="1"/>
      </rPr>
      <t xml:space="preserve">subsidiebepaling </t>
    </r>
    <r>
      <rPr>
        <sz val="11"/>
        <rFont val="Garamond"/>
        <family val="1"/>
      </rPr>
      <t>is ingevuld? (ramingsbedrag)</t>
    </r>
  </si>
  <si>
    <r>
      <t xml:space="preserve">controle </t>
    </r>
    <r>
      <rPr>
        <b/>
        <sz val="11"/>
        <color theme="1"/>
        <rFont val="Garamond"/>
        <family val="1"/>
      </rPr>
      <t>erkenning en toepassingsgebied</t>
    </r>
  </si>
  <si>
    <t>controle capaciteit (kies)</t>
  </si>
  <si>
    <t>Evaluatie investeringssubsidie maatregelen agressiepreventie</t>
  </si>
  <si>
    <t xml:space="preserve">Steeds openen in "app" (Excel programma) als je wilt bewerken via </t>
  </si>
  <si>
    <t>SharePoint</t>
  </si>
  <si>
    <t>Identificatiegegevens van de aanvrager en voorziening</t>
  </si>
  <si>
    <t>aanvrager:</t>
  </si>
  <si>
    <t>indien niet is ingevuld of aanpassing nodig , zie tabblad AANVRAAG</t>
  </si>
  <si>
    <t>gemeente:</t>
  </si>
  <si>
    <t>vorige oproep:</t>
  </si>
  <si>
    <t>indien niet is ingevuld of aanpassing nodig , zie tabblad PROCEDURE</t>
  </si>
  <si>
    <t>Adviseurs</t>
  </si>
  <si>
    <t>functioneel adviseur</t>
  </si>
  <si>
    <t>bouwtechnisch adviseur</t>
  </si>
  <si>
    <t xml:space="preserve"> (VIPA)</t>
  </si>
  <si>
    <t>Het beleid, de visie en procesmatige aanpak</t>
  </si>
  <si>
    <t>Beoordeling van de manier waarop het project past in het beleid en de visie van de aanvrager</t>
  </si>
  <si>
    <t>beoordeling:</t>
  </si>
  <si>
    <t>motivering:</t>
  </si>
  <si>
    <t>Beoordeling van de procesmatige aanpak</t>
  </si>
  <si>
    <t xml:space="preserve">Een beoordeling over de procesmatige aanpak, onder meer op het vlak van gedragenheid van het project, betrokkenheid van gebruikers, </t>
  </si>
  <si>
    <t>Projecten</t>
  </si>
  <si>
    <r>
      <t>postnr. en gemeente:</t>
    </r>
    <r>
      <rPr>
        <b/>
        <sz val="11"/>
        <rFont val="Garamond"/>
        <family val="1"/>
      </rPr>
      <t xml:space="preserve"> </t>
    </r>
  </si>
  <si>
    <t>Een beschrijving van de preventieve infrastructurele maatregelen</t>
  </si>
  <si>
    <t>Beschrijving van de aanvrager over de preventieve infrastructurele maatregelen waarvoor de subsidie wordt aangevraagd:</t>
  </si>
  <si>
    <t>Beoordeling over de kwaliteitsaspecten van het project</t>
  </si>
  <si>
    <t>Beschrijving van de aanvrager over comfort, privacy, veiligheid, huiselijkheid, duurzaamheid, materiaalkeuze, en vernieuwend karakter:</t>
  </si>
  <si>
    <t>Plannen en/of voorbeelden:</t>
  </si>
  <si>
    <t>De plannen van het project, met daarbij een aanduiding van de geplande maatregelen ten opzichte van de bestaande situatie:</t>
  </si>
  <si>
    <t>dat de aanvrager heeft ondertekend en dat ter kennisgeving is bezorgd aan de bevoegde brandweerdienst.</t>
  </si>
  <si>
    <t>Een beschrijving van de preventieve infrastructurele maatregelen.</t>
  </si>
  <si>
    <t>Conclusie en eindadvies</t>
  </si>
  <si>
    <t>Het subsidiebedrag bedraagt:</t>
  </si>
  <si>
    <t>euro (excl. BTW)</t>
  </si>
  <si>
    <t>Functioneel adviseur</t>
  </si>
  <si>
    <t>Bouwtechnisch adviseur</t>
  </si>
  <si>
    <t>gegevensnaam</t>
  </si>
  <si>
    <t>invulling</t>
  </si>
  <si>
    <t>ja</t>
  </si>
  <si>
    <t>nieuwbouw</t>
  </si>
  <si>
    <t>uitbreiding</t>
  </si>
  <si>
    <t>verbouwing</t>
  </si>
  <si>
    <t>geen</t>
  </si>
  <si>
    <t>Nieuwbouw</t>
  </si>
  <si>
    <t>1 buiteninrichting (enige optie)</t>
  </si>
  <si>
    <t>Uitbreiding</t>
  </si>
  <si>
    <t>Verbouwing</t>
  </si>
  <si>
    <t xml:space="preserve">1 buiteninrichting </t>
  </si>
  <si>
    <t>zorgvorm</t>
  </si>
  <si>
    <t>VAPH</t>
  </si>
  <si>
    <t>Opgroeien</t>
  </si>
  <si>
    <t>kies1</t>
  </si>
  <si>
    <t>kies2</t>
  </si>
  <si>
    <t>n.v.t</t>
  </si>
  <si>
    <t>entiteit</t>
  </si>
  <si>
    <t xml:space="preserve">Opgroeien </t>
  </si>
  <si>
    <t>sector</t>
  </si>
  <si>
    <t>Brand</t>
  </si>
  <si>
    <t>De voorgestelde maatregelen hebben geen impact op de brandveiligheid.</t>
  </si>
  <si>
    <t>kostenraming</t>
  </si>
  <si>
    <t>beoordeling</t>
  </si>
  <si>
    <t>Gunstig</t>
  </si>
  <si>
    <t>Gunstig met de volgende aanbevelingen:</t>
  </si>
  <si>
    <t xml:space="preserve">Gunstig onder de volgende voorwaarden: </t>
  </si>
  <si>
    <t>Gunstig onder de volgende voorwaarden en aanbevelingen:</t>
  </si>
  <si>
    <t>Ongunstig</t>
  </si>
  <si>
    <t xml:space="preserve">Bouwtechnische </t>
  </si>
  <si>
    <t>Christine De Racker</t>
  </si>
  <si>
    <t>Thomas Feys</t>
  </si>
  <si>
    <t>Hans Peeters</t>
  </si>
  <si>
    <t>Isabelle Terrie</t>
  </si>
  <si>
    <t>Jolien Vervloet</t>
  </si>
  <si>
    <t>Functionele</t>
  </si>
  <si>
    <t>Dorien Willems</t>
  </si>
  <si>
    <t>conclusie</t>
  </si>
  <si>
    <t>Gunstig, we adviseren om de aanbevelingen geformuleerd in het verslag op te volgen.</t>
  </si>
  <si>
    <t>Gunstig onder de voorwaarde geformuleerd in het verslag.</t>
  </si>
  <si>
    <t>Gunstig onder de voorwaarde geformuleerd in het verslag, we adviseren om de aanbevelingen op te volgen.</t>
  </si>
  <si>
    <t>Ongunstig, er wordt geoordeeld dat deze aanvraag niet in aanmerking komt voor subsidiëring.</t>
  </si>
  <si>
    <t>GES</t>
  </si>
  <si>
    <t>Er zijn geen GES plaatsen</t>
  </si>
  <si>
    <t>Er zijn GES-klanten maar geen GES+-klanten. (VAPH)</t>
  </si>
  <si>
    <t>Er zijn GES+-klanten maar geen GES-klanten. (Opgroeien)</t>
  </si>
  <si>
    <t>Er zijn GES-klanten en GES+-klanten. (Opgroeien en VAPH)</t>
  </si>
  <si>
    <t>cap</t>
  </si>
  <si>
    <t>Deze capaciteit komt overeen met de erkenning</t>
  </si>
  <si>
    <t>Deze capaciteit is aangepast omdat:</t>
  </si>
  <si>
    <t>genotsrecht</t>
  </si>
  <si>
    <t>genotsrecht (kies)</t>
  </si>
  <si>
    <t>Eigendom</t>
  </si>
  <si>
    <t>Recht van opstal</t>
  </si>
  <si>
    <t>Erfpacht</t>
  </si>
  <si>
    <t xml:space="preserve">huurovereenkomst </t>
  </si>
  <si>
    <t xml:space="preserve">Compromis </t>
  </si>
  <si>
    <t>Lopende VIPA dossiertype</t>
  </si>
  <si>
    <t xml:space="preserve">nieuwbouw </t>
  </si>
  <si>
    <t xml:space="preserve">uitbreiding </t>
  </si>
  <si>
    <t>Vul de titel van een nieuw project in, de nodige gegevens worden zichtbaar.</t>
  </si>
  <si>
    <t>De voorgestelde maatregelen hebben een impact op de brandveiligheid</t>
  </si>
  <si>
    <t>Ontwerpkosten mag je opdelen per project, maar ze mogen ook het geheel omvatten.</t>
  </si>
  <si>
    <t xml:space="preserve">en de eigenaar of de houder van de zakelijke rechten op de grond waarop een project wordt gepland, twee verschillende </t>
  </si>
  <si>
    <r>
      <t xml:space="preserve">genotsrecht beschikt op het project als vermeld in art. 12 van het decreet van 23 februari 1994. </t>
    </r>
    <r>
      <rPr>
        <i/>
        <sz val="10"/>
        <rFont val="Garamond"/>
        <family val="1"/>
      </rPr>
      <t xml:space="preserve">(voor een periode die voor </t>
    </r>
  </si>
  <si>
    <r>
      <t xml:space="preserve">onroerende goederen in elk geval minstens 25 jaar bedraagt en voor roerende goederen in elk geval minstens 5 jaar bedraagt.) </t>
    </r>
    <r>
      <rPr>
        <sz val="10"/>
        <color theme="1"/>
        <rFont val="Garamond"/>
        <family val="1"/>
      </rPr>
      <t xml:space="preserve">Als de aanvrager </t>
    </r>
  </si>
  <si>
    <t>personen zijn, mag er tussen hen geen ongeoorloofde verwantschapsband bestaan als vermeld in art. 4 BVR.</t>
  </si>
  <si>
    <t>waarvan het adres vermeld staat in het formulierhoofd.</t>
  </si>
  <si>
    <t xml:space="preserve">Ik, in naam van de directie, verklaar met betrekking tot het project waarvoor ik een subsidiëring aanvraag, akkoord te zijn </t>
  </si>
  <si>
    <t xml:space="preserve">met de aanvraag en ik verbind me ertoe elke wijziging van de gegevens onmiddellijk mee te delen aan het VIPA, </t>
  </si>
  <si>
    <t>Klik op het vakje                           en duid de juiste keuze aan via het pijltje.</t>
  </si>
  <si>
    <t>Vakjes met dezelfde tekst als de aanvrager kan je gemakkelijk kopiëren</t>
  </si>
  <si>
    <t>(Ctrl + C of met de muis rechtsklikken) en plakken (Ctrl + V).</t>
  </si>
  <si>
    <t>Wil je een volgende regel, druk Alt + Enter samen in.</t>
  </si>
  <si>
    <t>De som   wordt automatisch berekend.</t>
  </si>
  <si>
    <t>Als de maatregelen een impact hebben op de brandveiligheid: een advies van de bevoegde brandweerdienst of een verslag van de brandweer</t>
  </si>
  <si>
    <t>Klik op het fluorescerend vakje en plak je tekst in de formulebalk.</t>
  </si>
  <si>
    <t>Indien er geen bijkomende projecten zijn hoef je niets in te vullen en blijft dit fluorescerend.</t>
  </si>
  <si>
    <t>E-mail: preventieagressie.vipa@vlaanderen.be</t>
  </si>
  <si>
    <t>aanplanting beplanting en fruitbomen zoals beschreven in offerte 2 (zie bijlage)</t>
  </si>
  <si>
    <t xml:space="preserve">voor de buiteninrichting. </t>
  </si>
  <si>
    <t>2 binneninrichting</t>
  </si>
  <si>
    <r>
      <t xml:space="preserve">Aanleg therapeutische tuin </t>
    </r>
    <r>
      <rPr>
        <i/>
        <sz val="9"/>
        <color rgb="FF0070C0"/>
        <rFont val="Garamond"/>
        <family val="1"/>
      </rPr>
      <t>(dit wordt automatisch overgenomen van de beschrijving van je project)</t>
    </r>
  </si>
  <si>
    <t xml:space="preserve">Het maximale bedrag van de investeringssubsidie per voorziening is vastgesteld op 228.350 euro. Voor voorzieningen met een capaciteit van 50 </t>
  </si>
  <si>
    <t xml:space="preserve">Maximaal 40.000 euro voor “eerste opvang van spoedgevallen” en maximaal 75.000 euro voor “gespecialiseerde spoedgevallenzorg” </t>
  </si>
  <si>
    <r>
      <t xml:space="preserve">Binnen de </t>
    </r>
    <r>
      <rPr>
        <b/>
        <i/>
        <sz val="12"/>
        <color rgb="FF333333"/>
        <rFont val="Garamond"/>
        <family val="1"/>
      </rPr>
      <t>2 maanden</t>
    </r>
    <r>
      <rPr>
        <i/>
        <sz val="12"/>
        <color rgb="FF333333"/>
        <rFont val="Garamond"/>
        <family val="1"/>
      </rPr>
      <t xml:space="preserve"> nadat u uw aanvraag heeft ingediend, ontvangt u van het VIPA een ontvangstbewijs met de vermelding of uw </t>
    </r>
    <r>
      <rPr>
        <b/>
        <i/>
        <sz val="12"/>
        <color rgb="FF333333"/>
        <rFont val="Garamond"/>
        <family val="1"/>
      </rPr>
      <t>aanvraag ontvankelijk</t>
    </r>
    <r>
      <rPr>
        <i/>
        <sz val="12"/>
        <color rgb="FF333333"/>
        <rFont val="Garamond"/>
        <family val="1"/>
      </rPr>
      <t xml:space="preserve"> is of niet. (alle nodige documenten zitten in de aanvraag)</t>
    </r>
    <r>
      <rPr>
        <i/>
        <sz val="12"/>
        <rFont val="Garamond"/>
        <family val="1"/>
      </rPr>
      <t xml:space="preserve"> De aanvragen en alle bijlagen moeten volledig, correct ingevuld en ondertekend zijn bij het indienen. Aanvragen die niet ontvankelijk zijn, worden niet beoordeeld en kunnen bij een eerstvolgende oproep in herwerkte en vervolledigde vorm opnieuw ingediend worden. </t>
    </r>
  </si>
  <si>
    <t>Ik, in naam van de directie, verklaar dat alle goedgekeurde projecten waarvoor de subsidie wordt aangevraagd, zullen voltooid worden binnen de 2 jaar of binnen het jaar na de ingebruikname van een VIPA-gesubsidieerd project. (enkel van toepassing voor de buiteninrichting) De maatregelen zullen pas uitgevoerd worden na de ontvangst van de beslissing tot toekenning van de investeringssubsidie.</t>
  </si>
  <si>
    <t>Elke Frans</t>
  </si>
  <si>
    <t xml:space="preserve">Geert Michiels </t>
  </si>
  <si>
    <t xml:space="preserve">Delphine Levrouw </t>
  </si>
  <si>
    <t>gespecial. spoed</t>
  </si>
  <si>
    <t xml:space="preserve">spoed </t>
  </si>
  <si>
    <t>Vul de ontwerpstudies aan:</t>
  </si>
  <si>
    <t>Als het eindbedrag van de gemaakte kosten bij de uitvoering lager is dan de kostenraming uit de aanvraag, wordt het subsidiebedrag aangepast aan de uiteindelijk gemaakte kosten. Een verhoging van een toegekende subsidie is niet mogelijk als de uiteindelijke gemaakte kosten hoger liggen dan de kostenraming en de maximale 10% onvoorziene kosten samen.</t>
  </si>
  <si>
    <r>
      <t>Voor</t>
    </r>
    <r>
      <rPr>
        <b/>
        <i/>
        <sz val="10"/>
        <rFont val="Garamond"/>
        <family val="1"/>
      </rPr>
      <t xml:space="preserve"> lopende of toekomstige VIPA nieuwbouw- of verbouwing- of uitbreidingsprojecten</t>
    </r>
    <r>
      <rPr>
        <i/>
        <sz val="10"/>
        <rFont val="Garamond"/>
        <family val="1"/>
      </rPr>
      <t xml:space="preserve"> kan men enkel subsidies vragen</t>
    </r>
  </si>
  <si>
    <r>
      <rPr>
        <b/>
        <sz val="11"/>
        <rFont val="Garamond"/>
        <family val="1"/>
      </rPr>
      <t>visienota</t>
    </r>
    <r>
      <rPr>
        <sz val="11"/>
        <rFont val="Garamond"/>
        <family val="1"/>
      </rPr>
      <t xml:space="preserve"> in bijlage</t>
    </r>
  </si>
  <si>
    <r>
      <t>controle op</t>
    </r>
    <r>
      <rPr>
        <b/>
        <sz val="11"/>
        <rFont val="Garamond"/>
        <family val="1"/>
      </rPr>
      <t xml:space="preserve"> reguliere VIPA-subsidies</t>
    </r>
    <r>
      <rPr>
        <sz val="11"/>
        <rFont val="Garamond"/>
        <family val="1"/>
      </rPr>
      <t xml:space="preserve"> (E-vipa)</t>
    </r>
  </si>
  <si>
    <t>Daarnaast ook comfort, privacy en huiselijkheid. (uitzonding voor functie spoed, hier hoeft geen beschrijving)</t>
  </si>
  <si>
    <t>V.</t>
  </si>
  <si>
    <t>W.</t>
  </si>
  <si>
    <t>X.</t>
  </si>
  <si>
    <t>Ik, in naam van de directie, verklaar op erewoord met het engagement om het aantal agressie-incidenten en het aantal gevallen van vrijheidsbeperking of vrijheidsberoving systematisch te registreren, vanaf het moment dat de aanvraag wordt</t>
  </si>
  <si>
    <t xml:space="preserve">ingediend, of de registratie ervan te continueren. </t>
  </si>
  <si>
    <t>Y.</t>
  </si>
  <si>
    <t>Z.</t>
  </si>
  <si>
    <t xml:space="preserve">Tel. 02 553 32 41 </t>
  </si>
  <si>
    <r>
      <rPr>
        <i/>
        <sz val="9"/>
        <rFont val="Garamond"/>
        <family val="1"/>
      </rPr>
      <t>Dit nummer is uniek voor elke voorziening, u kan dit opzoeken via:</t>
    </r>
    <r>
      <rPr>
        <u/>
        <sz val="11"/>
        <rFont val="Garamond"/>
        <family val="1"/>
      </rPr>
      <t xml:space="preserve"> </t>
    </r>
    <r>
      <rPr>
        <b/>
        <u/>
        <sz val="11"/>
        <color theme="3"/>
        <rFont val="Garamond"/>
        <family val="1"/>
      </rPr>
      <t xml:space="preserve">https://publiek.departementwvg.be/cobrha/ </t>
    </r>
  </si>
  <si>
    <t>Kostenraming</t>
  </si>
  <si>
    <t>Som kostenraming</t>
  </si>
  <si>
    <t>Kies Zorgvorm</t>
  </si>
  <si>
    <t>eerste opvang van spoedgevallen</t>
  </si>
  <si>
    <t>gespecialiseerde spoedgevallenzorg</t>
  </si>
  <si>
    <t>geen functie spoed</t>
  </si>
  <si>
    <t>Kies zorgvorm</t>
  </si>
  <si>
    <t>Vul bij elk project in of dit voor een functie spoed is of niet</t>
  </si>
  <si>
    <t>niet zichtbaar</t>
  </si>
  <si>
    <t>De beschrijving van de titel zal automatisch ingevuld zijn indien je de projecten volledig en correct invult.</t>
  </si>
  <si>
    <t>"Kies zorgvorm" = vul zorgvorm in</t>
  </si>
  <si>
    <t>"geen functie spoed" = geen plafond</t>
  </si>
  <si>
    <t>"eerste opvang van spoedgevallen" = Max. 40.000</t>
  </si>
  <si>
    <t>"gespecialiseerde spoedgevallendienst"  = Max. 75.000</t>
  </si>
  <si>
    <t>Kies uit:</t>
  </si>
  <si>
    <t>(1) totale kosten "geen functie spoed"</t>
  </si>
  <si>
    <t>(2) 75% x (1)</t>
  </si>
  <si>
    <t>(3) onvoorzien =10% x (2)</t>
  </si>
  <si>
    <r>
      <t xml:space="preserve">De voorziening, de capaciteit en de plafonds  </t>
    </r>
    <r>
      <rPr>
        <i/>
        <sz val="9"/>
        <color theme="1"/>
        <rFont val="Garamond"/>
        <family val="1"/>
      </rPr>
      <t>(automatisch indien 'Identificatiegegevens van de welzijns- of gezondheidsvoorziening' reeds is ingevuld.)</t>
    </r>
  </si>
  <si>
    <t>gewoon</t>
  </si>
  <si>
    <t>gespecialiseerd</t>
  </si>
  <si>
    <t>(1) totale kosten spoed</t>
  </si>
  <si>
    <t>(4) = in te brengen kosten spoed = (2) + (3)</t>
  </si>
  <si>
    <t>(5) plafond</t>
  </si>
  <si>
    <t>(6) spoed na het plafond</t>
  </si>
  <si>
    <t>Subsidie per kostensoort</t>
  </si>
  <si>
    <t>(1) effectieve ontwerpkosten</t>
  </si>
  <si>
    <t>(3) tussenkomst vorige oproepen</t>
  </si>
  <si>
    <t>(4) = (2) - (3)  plafond na aftrek tussenkomst vorige oproepen</t>
  </si>
  <si>
    <t>(5) ontwerpkosten na plafond = laagste bedrag van (1) of (4)</t>
  </si>
  <si>
    <t>Totale subsidie</t>
  </si>
  <si>
    <t>Geef hier per project de zorgvorm weer</t>
  </si>
  <si>
    <t>totale subsidie functie spoed</t>
  </si>
  <si>
    <t>plafond  "geen functie spoed" eventueel na aftrek vorige oproepen</t>
  </si>
  <si>
    <t>(2) 10% van subsidie voor  "geen functie spoed" + "functie spoed"</t>
  </si>
  <si>
    <t>Ontwerpkosten (niet zichtbaar)</t>
  </si>
  <si>
    <t>Subsidie " functie spoed" (niet zichtbaar)</t>
  </si>
  <si>
    <t>Subsidie "geen functie spoed" (niet zichtbaar)</t>
  </si>
  <si>
    <t>(7) onvoorziene kosten</t>
  </si>
  <si>
    <t>(4) geplafonneerde gewone kosten = min ((2); (3))</t>
  </si>
  <si>
    <t>(11) 25 % x (1)</t>
  </si>
  <si>
    <t>(10) uitrusting = laagste bedrag van (11) of (12)</t>
  </si>
  <si>
    <t>(9) beschikbaar plafond  voor uitrusting na onvoorziene kosten = (5)-(8), minimaal 0</t>
  </si>
  <si>
    <t>(13) geplafonneerde uitrusting = laagste bedrag van (9) of (10)</t>
  </si>
  <si>
    <t>Subsidie ontwerpkosten</t>
  </si>
  <si>
    <t>M.</t>
  </si>
  <si>
    <t>N.</t>
  </si>
  <si>
    <t>O.</t>
  </si>
  <si>
    <t>S.</t>
  </si>
  <si>
    <t>(8) geplafonneerde onvoorziene kosten = laagste bedrag van (5) of (7)</t>
  </si>
  <si>
    <t>(2) in te brengen kosten: 75% x (1)</t>
  </si>
  <si>
    <t>(5) beschikbaar plafond voor onvoorziene kosten en uitrusting = (3)-(4),minimaal 0</t>
  </si>
  <si>
    <t>total subsidie "geen functie spoed" = (4) + (8) +(13)</t>
  </si>
  <si>
    <t>(3) plafond na eventuele overheveling en na aftek vorige oproepen (uit L)</t>
  </si>
  <si>
    <t>(12) 100 x aantal functies</t>
  </si>
  <si>
    <t>Som ontwerpstudies</t>
  </si>
  <si>
    <t>max. 10% indien plafond nog niet bereikt is</t>
  </si>
  <si>
    <t>max. 100 euro per capaciteit en maximaal 25% van de subsidies indien plafond nog niet bereikt is</t>
  </si>
  <si>
    <t>dit bedrag (of het bedrag van de uitbeatling) dient bij een eventuele volgende oproep ingevuld te worden in rubriek M</t>
  </si>
  <si>
    <t>Als het eindbedrag van de gemaakte kosten bij de uitvoering lager is dan de kostenraming uit de aanvraag, wordt het subsidiebedrag aangepast aan de uiteindelijk gemaakte kosten. Een verhoging van een toegekende subsidie is niet mogelijk.</t>
  </si>
  <si>
    <t>De aanvrager moet binnen 2 jaar nadat hij de beslissing tot toekenning van de investeringssubsidie heeft ontvangen, het project voltooid hebben. Als het project niet binnen de 2 jaar voltooid is, vervalt deze subsidie. (met uitzondeirng voor een project buiteninrichting in combinatie met een VIPA-gesubsidieerd project, dan moet de aanvrager het binnen 1 jaar na de ingebruikname van een VIPA-gesubsidieerd project, realiseren. )</t>
  </si>
  <si>
    <t>dat de aanvrager heeft ondertekend.</t>
  </si>
  <si>
    <r>
      <t xml:space="preserve">Forfitaire subsidie voor </t>
    </r>
    <r>
      <rPr>
        <b/>
        <sz val="11"/>
        <rFont val="Garamond"/>
        <family val="1"/>
      </rPr>
      <t>uitrusting</t>
    </r>
    <r>
      <rPr>
        <sz val="11"/>
        <rFont val="Garamond"/>
        <family val="1"/>
      </rPr>
      <t xml:space="preserve"> "geen functie spoed"</t>
    </r>
  </si>
  <si>
    <r>
      <t xml:space="preserve">Forfaitaire subsidie voor </t>
    </r>
    <r>
      <rPr>
        <b/>
        <sz val="11"/>
        <rFont val="Garamond"/>
        <family val="1"/>
      </rPr>
      <t>onvoorziene kosten</t>
    </r>
  </si>
  <si>
    <r>
      <rPr>
        <b/>
        <sz val="11"/>
        <rFont val="Garamond"/>
        <family val="1"/>
      </rPr>
      <t>Subsidie "geen functie spoed"</t>
    </r>
    <r>
      <rPr>
        <sz val="11"/>
        <rFont val="Garamond"/>
        <family val="1"/>
      </rPr>
      <t xml:space="preserve"> excl. onvoorziene kosten en excl. uitrusting</t>
    </r>
  </si>
  <si>
    <t>aantal eenheden "eerste opvang van spoedgevallen”</t>
  </si>
  <si>
    <t>aantal eenheden "gespecialiseerde spoedgevallenzorg”</t>
  </si>
  <si>
    <r>
      <t>capaciteit exclusief "functie spoed" (o</t>
    </r>
    <r>
      <rPr>
        <i/>
        <sz val="9"/>
        <color theme="1"/>
        <rFont val="Garamond"/>
        <family val="1"/>
      </rPr>
      <t>p niveau van de voorziening)</t>
    </r>
  </si>
  <si>
    <t xml:space="preserve">plafond "eerste opvang van spoedgevallen” </t>
  </si>
  <si>
    <r>
      <t>plafond "gespecialiseerde spoedgevallenzorg”</t>
    </r>
    <r>
      <rPr>
        <i/>
        <sz val="9"/>
        <color theme="1"/>
        <rFont val="Garamond"/>
        <family val="1"/>
      </rPr>
      <t xml:space="preserve"> </t>
    </r>
  </si>
  <si>
    <t>Max. 75.000 per eenheid</t>
  </si>
  <si>
    <t>Max. 40.000  per eenheid</t>
  </si>
  <si>
    <t>Max. 228,350 per voorziening (+ cap. 50 = &lt; 2500 per plaats)</t>
  </si>
  <si>
    <t xml:space="preserve">Vul in: Deel plafond van medeaanvrager </t>
  </si>
  <si>
    <t xml:space="preserve">Vul in: Deel plafond naar hoofdaanvrager </t>
  </si>
  <si>
    <t>Indien medeaanvrager een deel van zijn plafond overhevelt</t>
  </si>
  <si>
    <t xml:space="preserve">Vul in: Subsidiebedrag (75% KP)  voor "eerste opvang van spoedgevallen” </t>
  </si>
  <si>
    <t xml:space="preserve">Vul in: Subsidiebedrag voor "gespecialiseerde spoedgevallenzorg” </t>
  </si>
  <si>
    <t>(75% van de kostenraming excl. btw) geplafoneerd door capaciteit</t>
  </si>
  <si>
    <t>(75% van de kostenraming excl. btw) van de vorige oproepen excl. ontwerpkosten</t>
  </si>
  <si>
    <r>
      <t xml:space="preserve">Subsidie </t>
    </r>
    <r>
      <rPr>
        <b/>
        <sz val="11"/>
        <rFont val="Garamond"/>
        <family val="1"/>
      </rPr>
      <t>totaal "geen functie spoed"</t>
    </r>
    <r>
      <rPr>
        <sz val="11"/>
        <rFont val="Garamond"/>
        <family val="1"/>
      </rPr>
      <t xml:space="preserve"> incl. onvoorziene kosten en excl. uitrusting</t>
    </r>
  </si>
  <si>
    <t>plafond  "eerste opvang van spoedgevallen”  eventueel na aftrek vorige oproepen</t>
  </si>
  <si>
    <t>Subsidie functie "eerste opvang van spoedgevallen”  (incl. 10% onvoorziene kosten)</t>
  </si>
  <si>
    <t>plafond "gespecialiseerde spoedgevallenzorg” eventueel na aftrek vorige oproepen</t>
  </si>
  <si>
    <t>Subsidie functie "gespecialiseerde spoedgevallenzorg”  (incl. 10% onvoorziene kosten)</t>
  </si>
  <si>
    <r>
      <t xml:space="preserve">Vul de bedragen bij medeaanvrager: overname aanvraagtabblad </t>
    </r>
    <r>
      <rPr>
        <i/>
        <sz val="9"/>
        <color theme="0" tint="-0.499984740745262"/>
        <rFont val="Garamond"/>
        <family val="1"/>
      </rPr>
      <t>(niet zichtbaar)</t>
    </r>
  </si>
  <si>
    <t>Vul bij elk project in of dit voor een functie spoed is of niet overname aanvraagtabblad (niet zichtbaar)</t>
  </si>
  <si>
    <t>Ontwerpkosten</t>
  </si>
  <si>
    <t xml:space="preserve">Som </t>
  </si>
  <si>
    <t>Indien u een deel overhevel naar project van een andere hoofdaanvrager</t>
  </si>
  <si>
    <t>De beschrijving en de kostenraming zullen automatisch ingevuld zijn indien je de projecten volledig en correct invult.</t>
  </si>
  <si>
    <t>De ingegeven ontwerpstudies (door de aanvrager) en kostenraming die in aanmerking komt</t>
  </si>
  <si>
    <t xml:space="preserve">De gegevens van de  voorziening, de capaciteit en de plafonds  </t>
  </si>
  <si>
    <t>of meer wordt dat maximale bedrag vermeerderd met 2500 euro per plaats. (uitgezonderd voor functie spoed)</t>
  </si>
  <si>
    <t>capaciteit:</t>
  </si>
  <si>
    <r>
      <t xml:space="preserve">Na een projectoproep van het VIPA kunt u investeringssubsidies aanvragen. U dient hiervoor deze aanvraag </t>
    </r>
    <r>
      <rPr>
        <b/>
        <i/>
        <sz val="9"/>
        <rFont val="Garamond"/>
        <family val="1"/>
      </rPr>
      <t>Excel-format</t>
    </r>
    <r>
      <rPr>
        <i/>
        <sz val="9"/>
        <rFont val="Garamond"/>
        <family val="1"/>
      </rPr>
      <t xml:space="preserve"> (geen PDF!), samen met uw visienota en de bijhorende bijlagen, digitaal in op preventieagressie.vipa@vlaanderen.be</t>
    </r>
  </si>
  <si>
    <t>Hoe vul ik aanvraagformulier in?</t>
  </si>
  <si>
    <t>Klik hier om de correcte procedure te lezen.</t>
  </si>
  <si>
    <t>(Aantal spoed-diensten "eerste opvang van spoedgevallen”)</t>
  </si>
  <si>
    <t>(Aantal spoed-diensten "gespecialiseerde spoedgevallenzorg”)</t>
  </si>
  <si>
    <t>(Enkel de capaciteit die in aanmerking komt voor deze subsidiëring, uitgezonderd spoed)</t>
  </si>
  <si>
    <t>Met dit formulier bezorgt de aanvrager het Vlaams Infrastructuurfonds voor Persoonsgebonden Aangelegenheden (VIPA) de nodige identificatie- en aanvraag gegevens. 
De procedure zoals beschreven in het Besluit van de Vlaamse Regering houdende de subsidiëring van projecten van preventieve infrastructurele maatregelen inzake agressie, vrijheidsbeperking of vrijheidsberoving in bepaalde voorzieningen van het beleidsdomein Welzijn, Volksgezondheid en Gezin.</t>
  </si>
  <si>
    <r>
      <t xml:space="preserve">Vul de capaciteit in van de voorziening </t>
    </r>
    <r>
      <rPr>
        <b/>
        <i/>
        <sz val="9"/>
        <color theme="1"/>
        <rFont val="Garamond"/>
        <family val="1"/>
      </rPr>
      <t xml:space="preserve">(je beschrijft in de visienota deze capaciteit. </t>
    </r>
    <r>
      <rPr>
        <i/>
        <sz val="9"/>
        <color theme="1"/>
        <rFont val="Garamond"/>
        <family val="1"/>
      </rPr>
      <t>Het kan zijn dat dit 0 is, vul dan ‘0’ in.)</t>
    </r>
  </si>
  <si>
    <r>
      <t xml:space="preserve">Het aanvraagformulier bestaat uit verschillende macro’s die enkel werken als je de juiste instructies volgt vanaf </t>
    </r>
    <r>
      <rPr>
        <b/>
        <i/>
        <u/>
        <sz val="9"/>
        <rFont val="Garamond"/>
        <family val="1"/>
      </rPr>
      <t>het begin</t>
    </r>
    <r>
      <rPr>
        <i/>
        <sz val="9"/>
        <rFont val="Garamond"/>
        <family val="1"/>
      </rPr>
      <t xml:space="preserve">. 
Als er bepaalde keuzemogelijkheden niet mogelijk zijn (bv. bij rij 37 of 113), start dan met een </t>
    </r>
    <r>
      <rPr>
        <b/>
        <i/>
        <sz val="9"/>
        <rFont val="Garamond"/>
        <family val="1"/>
      </rPr>
      <t xml:space="preserve">nieuw sjabloon </t>
    </r>
    <r>
      <rPr>
        <i/>
        <sz val="9"/>
        <rFont val="Garamond"/>
        <family val="1"/>
      </rPr>
      <t xml:space="preserve">die je kan downloaden op de website Van het VIPA. 
(een bestaande document waarvan de macro's niet waren ingeschakeld in het begin, kan je niet meer herstellen) 
Vul enkel, maar wel </t>
    </r>
    <r>
      <rPr>
        <b/>
        <i/>
        <sz val="9"/>
        <rFont val="Garamond"/>
        <family val="1"/>
      </rPr>
      <t>àlle, gele cellen</t>
    </r>
    <r>
      <rPr>
        <i/>
        <sz val="9"/>
        <rFont val="Garamond"/>
        <family val="1"/>
      </rPr>
      <t xml:space="preserve"> in! (anders is de aanvraag niet ontvankelijk)</t>
    </r>
  </si>
  <si>
    <t>ONTVANKELIJKHEID ADMINISTRATIE VIPA</t>
  </si>
  <si>
    <r>
      <t xml:space="preserve">alle </t>
    </r>
    <r>
      <rPr>
        <b/>
        <sz val="11"/>
        <rFont val="Garamond"/>
        <family val="1"/>
      </rPr>
      <t>documente</t>
    </r>
    <r>
      <rPr>
        <sz val="11"/>
        <rFont val="Garamond"/>
        <family val="1"/>
      </rPr>
      <t xml:space="preserve">n zijn </t>
    </r>
    <r>
      <rPr>
        <b/>
        <sz val="11"/>
        <rFont val="Garamond"/>
        <family val="1"/>
      </rPr>
      <t xml:space="preserve">tijdig </t>
    </r>
    <r>
      <rPr>
        <sz val="11"/>
        <rFont val="Garamond"/>
        <family val="1"/>
      </rPr>
      <t>ingediend</t>
    </r>
  </si>
  <si>
    <r>
      <rPr>
        <b/>
        <sz val="11"/>
        <rFont val="Garamond"/>
        <family val="1"/>
      </rPr>
      <t>aanvraag</t>
    </r>
    <r>
      <rPr>
        <sz val="11"/>
        <rFont val="Garamond"/>
        <family val="1"/>
      </rPr>
      <t xml:space="preserve"> is </t>
    </r>
    <r>
      <rPr>
        <b/>
        <sz val="11"/>
        <rFont val="Garamond"/>
        <family val="1"/>
      </rPr>
      <t xml:space="preserve">tijdig </t>
    </r>
    <r>
      <rPr>
        <sz val="11"/>
        <rFont val="Garamond"/>
        <family val="1"/>
      </rPr>
      <t>ingediend</t>
    </r>
  </si>
  <si>
    <r>
      <t xml:space="preserve">aanvraagformulier ingediend in (bruikbare) </t>
    </r>
    <r>
      <rPr>
        <b/>
        <sz val="11"/>
        <rFont val="Garamond"/>
        <family val="1"/>
      </rPr>
      <t>excel</t>
    </r>
  </si>
  <si>
    <r>
      <t xml:space="preserve">(getekende) beslissing </t>
    </r>
    <r>
      <rPr>
        <b/>
        <sz val="11"/>
        <rFont val="Garamond"/>
        <family val="1"/>
      </rPr>
      <t>raad van bestuur</t>
    </r>
    <r>
      <rPr>
        <sz val="11"/>
        <rFont val="Garamond"/>
        <family val="1"/>
      </rPr>
      <t xml:space="preserve"> in bijlage</t>
    </r>
  </si>
  <si>
    <r>
      <t>(bruikbare)</t>
    </r>
    <r>
      <rPr>
        <b/>
        <sz val="11"/>
        <rFont val="Garamond"/>
        <family val="1"/>
      </rPr>
      <t xml:space="preserve"> plannen</t>
    </r>
    <r>
      <rPr>
        <sz val="11"/>
        <rFont val="Garamond"/>
        <family val="1"/>
      </rPr>
      <t xml:space="preserve"> in bijlage</t>
    </r>
  </si>
  <si>
    <r>
      <rPr>
        <b/>
        <sz val="11"/>
        <rFont val="Garamond"/>
        <family val="1"/>
      </rPr>
      <t>brandweeradvies</t>
    </r>
    <r>
      <rPr>
        <sz val="11"/>
        <rFont val="Garamond"/>
        <family val="1"/>
      </rPr>
      <t xml:space="preserve"> in bijlage</t>
    </r>
  </si>
  <si>
    <t>andere?</t>
  </si>
  <si>
    <r>
      <rPr>
        <b/>
        <sz val="11"/>
        <rFont val="Garamond"/>
        <family val="1"/>
      </rPr>
      <t xml:space="preserve">PDF </t>
    </r>
    <r>
      <rPr>
        <sz val="11"/>
        <rFont val="Garamond"/>
        <family val="1"/>
      </rPr>
      <t>(met handtekening) van aanvraagformulier</t>
    </r>
  </si>
  <si>
    <t>verlengd tot</t>
  </si>
  <si>
    <t>ONTVANKELIJKHEID FUNCTIONELE ADVISEUR</t>
  </si>
  <si>
    <t>*</t>
  </si>
  <si>
    <t>Vul in: Subsidiebedrag voor "geen functie spoed" (alles van oproep 1, 2, 3 en 4)</t>
  </si>
  <si>
    <t>Het Fonds stuurt binnen 60 dagen nadat het de aanvraag heeft ontvangen, een ontvangstbewijs naar de aanvrager, met de vermelding of de aanvraag al dan niet ontvankelijk is. De ontvankelijkheid houdt in dat de aanvraag tijdig is ingediend en voldoet aan de formele vereisten.</t>
  </si>
  <si>
    <t>capaciteit exclusief spoed</t>
  </si>
  <si>
    <t>Aantal spoed-diensten "gespecialiseerde spoedgevallenzorg</t>
  </si>
  <si>
    <t>Schrijf hier de correcte capaciteit! Steeds invullen ook als het hetzelfde getal is.</t>
  </si>
  <si>
    <t>Schrijf een '0' als er geen ontwerpkosten zijn</t>
  </si>
  <si>
    <t>Aantal spoed-diensten "eerste opvang van spoedgevallen”</t>
  </si>
  <si>
    <t>APB</t>
  </si>
  <si>
    <t>gegevens voor overzichtslijst</t>
  </si>
  <si>
    <t>A</t>
  </si>
  <si>
    <t>C</t>
  </si>
  <si>
    <t>voorgaande dossiers-dossiernummer</t>
  </si>
  <si>
    <t>R</t>
  </si>
  <si>
    <t>D</t>
  </si>
  <si>
    <t>Opmerkingen/vragen/acties</t>
  </si>
  <si>
    <t>aanvrager</t>
  </si>
  <si>
    <t>F</t>
  </si>
  <si>
    <t>G</t>
  </si>
  <si>
    <t>H</t>
  </si>
  <si>
    <t>I</t>
  </si>
  <si>
    <t>J</t>
  </si>
  <si>
    <t>K</t>
  </si>
  <si>
    <t>Q</t>
  </si>
  <si>
    <t>voorziening</t>
  </si>
  <si>
    <t>L</t>
  </si>
  <si>
    <t>M</t>
  </si>
  <si>
    <t>N</t>
  </si>
  <si>
    <t>O</t>
  </si>
  <si>
    <t>P</t>
  </si>
  <si>
    <t>subsidies</t>
  </si>
  <si>
    <t>S</t>
  </si>
  <si>
    <t>T</t>
  </si>
  <si>
    <t>U</t>
  </si>
  <si>
    <t>V</t>
  </si>
  <si>
    <t>W</t>
  </si>
  <si>
    <t>X</t>
  </si>
  <si>
    <t>Y</t>
  </si>
  <si>
    <t>BD</t>
  </si>
  <si>
    <t>BE</t>
  </si>
  <si>
    <t>BF</t>
  </si>
  <si>
    <t>BG</t>
  </si>
  <si>
    <t>capaciteiten</t>
  </si>
  <si>
    <t>AA</t>
  </si>
  <si>
    <t>AB</t>
  </si>
  <si>
    <t>AC</t>
  </si>
  <si>
    <t>AD</t>
  </si>
  <si>
    <t>soort investering</t>
  </si>
  <si>
    <t>AE</t>
  </si>
  <si>
    <t>reden niet ontvankelijk</t>
  </si>
  <si>
    <t>AF</t>
  </si>
  <si>
    <t>reden negatieve beslissing</t>
  </si>
  <si>
    <t>AG</t>
  </si>
  <si>
    <t>Nummer Klassieke VIPA-dossier</t>
  </si>
  <si>
    <t>overnemen/controle E-vipa?</t>
  </si>
  <si>
    <t>AI</t>
  </si>
  <si>
    <t>BTA klassiek VIPA-dossier</t>
  </si>
  <si>
    <t>AJ</t>
  </si>
  <si>
    <t>AK</t>
  </si>
  <si>
    <t xml:space="preserve">BTA </t>
  </si>
  <si>
    <t>AL</t>
  </si>
  <si>
    <t>FUNCA</t>
  </si>
  <si>
    <t>AM</t>
  </si>
  <si>
    <t>AN</t>
  </si>
  <si>
    <t>Voorbeeld project</t>
  </si>
  <si>
    <t>AO</t>
  </si>
  <si>
    <t>AQ</t>
  </si>
  <si>
    <t>AR</t>
  </si>
  <si>
    <t>AT</t>
  </si>
  <si>
    <t>AY</t>
  </si>
  <si>
    <t>beslissing gunstig of ongunstig</t>
  </si>
  <si>
    <t>BA</t>
  </si>
  <si>
    <t>termijn geldigheid</t>
  </si>
  <si>
    <t>BB</t>
  </si>
  <si>
    <t>BC</t>
  </si>
  <si>
    <t>BH</t>
  </si>
  <si>
    <t>BJ</t>
  </si>
  <si>
    <t>BM</t>
  </si>
  <si>
    <t>BK</t>
  </si>
  <si>
    <t>BL</t>
  </si>
  <si>
    <t>BN</t>
  </si>
  <si>
    <t>BO</t>
  </si>
  <si>
    <t>ELGEZ</t>
  </si>
  <si>
    <t xml:space="preserve">nummer per oproep </t>
  </si>
  <si>
    <t>Datum laatste Status</t>
  </si>
  <si>
    <r>
      <rPr>
        <b/>
        <sz val="11"/>
        <color theme="1"/>
        <rFont val="Calibri"/>
        <family val="2"/>
        <scheme val="minor"/>
      </rPr>
      <t>betaalde</t>
    </r>
    <r>
      <rPr>
        <sz val="11"/>
        <color theme="1"/>
        <rFont val="Calibri"/>
        <family val="2"/>
        <scheme val="minor"/>
      </rPr>
      <t xml:space="preserve"> ontwerpkosten</t>
    </r>
  </si>
  <si>
    <t>Opgroeien en VAPH</t>
  </si>
  <si>
    <t>Is dit een voorbeeldproject?</t>
  </si>
  <si>
    <t>datum van verzonden mail</t>
  </si>
  <si>
    <t>betekening minister</t>
  </si>
  <si>
    <t>dossier</t>
  </si>
  <si>
    <t xml:space="preserve">Status </t>
  </si>
  <si>
    <t>contactpersoon</t>
  </si>
  <si>
    <t>Datums</t>
  </si>
  <si>
    <t>evaluatie</t>
  </si>
  <si>
    <r>
      <rPr>
        <b/>
        <sz val="11"/>
        <color theme="1"/>
        <rFont val="Calibri"/>
        <family val="2"/>
        <scheme val="minor"/>
      </rPr>
      <t>vorige oproepen</t>
    </r>
    <r>
      <rPr>
        <sz val="11"/>
        <color theme="1"/>
        <rFont val="Calibri"/>
        <family val="2"/>
        <scheme val="minor"/>
      </rPr>
      <t xml:space="preserve"> ontwerpkosten</t>
    </r>
    <r>
      <rPr>
        <b/>
        <sz val="11"/>
        <color theme="1"/>
        <rFont val="Calibri"/>
        <family val="2"/>
        <scheme val="minor"/>
      </rPr>
      <t xml:space="preserve"> </t>
    </r>
  </si>
  <si>
    <t>?</t>
  </si>
  <si>
    <t>moet een aparte kolom zijn, anders kan je niet filteren op status</t>
  </si>
  <si>
    <t>provincie</t>
  </si>
  <si>
    <t>rechtsvorm</t>
  </si>
  <si>
    <t xml:space="preserve">straat + huisnummer </t>
  </si>
  <si>
    <t>postcode</t>
  </si>
  <si>
    <t xml:space="preserve">gemeente </t>
  </si>
  <si>
    <t xml:space="preserve">provincie </t>
  </si>
  <si>
    <t xml:space="preserve">ondernemings nummer </t>
  </si>
  <si>
    <t xml:space="preserve">rekeningnummer </t>
  </si>
  <si>
    <r>
      <t xml:space="preserve">HCO nummer </t>
    </r>
    <r>
      <rPr>
        <sz val="11"/>
        <color rgb="FFFF0000"/>
        <rFont val="Calibri"/>
        <family val="2"/>
        <scheme val="minor"/>
      </rPr>
      <t xml:space="preserve"> </t>
    </r>
  </si>
  <si>
    <r>
      <rPr>
        <b/>
        <sz val="11"/>
        <color theme="1"/>
        <rFont val="Calibri"/>
        <family val="2"/>
        <scheme val="minor"/>
      </rPr>
      <t>aanvraag</t>
    </r>
    <r>
      <rPr>
        <sz val="11"/>
        <color theme="1"/>
        <rFont val="Calibri"/>
        <family val="2"/>
        <scheme val="minor"/>
      </rPr>
      <t xml:space="preserve">  totaal</t>
    </r>
  </si>
  <si>
    <r>
      <rPr>
        <b/>
        <sz val="11"/>
        <color theme="1"/>
        <rFont val="Calibri"/>
        <family val="2"/>
        <scheme val="minor"/>
      </rPr>
      <t>aanvraag</t>
    </r>
    <r>
      <rPr>
        <sz val="11"/>
        <color theme="1"/>
        <rFont val="Calibri"/>
        <family val="2"/>
        <scheme val="minor"/>
      </rPr>
      <t xml:space="preserve">  spoed</t>
    </r>
  </si>
  <si>
    <r>
      <rPr>
        <b/>
        <sz val="11"/>
        <color theme="1"/>
        <rFont val="Calibri"/>
        <family val="2"/>
        <scheme val="minor"/>
      </rPr>
      <t>aanvraag</t>
    </r>
    <r>
      <rPr>
        <sz val="11"/>
        <color theme="1"/>
        <rFont val="Calibri"/>
        <family val="2"/>
        <scheme val="minor"/>
      </rPr>
      <t xml:space="preserve">  gesp spoed</t>
    </r>
  </si>
  <si>
    <r>
      <rPr>
        <b/>
        <sz val="11"/>
        <color theme="1"/>
        <rFont val="Calibri"/>
        <family val="2"/>
        <scheme val="minor"/>
      </rPr>
      <t>vorige oproepen</t>
    </r>
    <r>
      <rPr>
        <sz val="11"/>
        <color theme="1"/>
        <rFont val="Calibri"/>
        <family val="2"/>
        <scheme val="minor"/>
      </rPr>
      <t xml:space="preserve"> excl ontwerpkosten</t>
    </r>
  </si>
  <si>
    <r>
      <rPr>
        <b/>
        <sz val="11"/>
        <color theme="1"/>
        <rFont val="Calibri"/>
        <family val="2"/>
        <scheme val="minor"/>
      </rPr>
      <t>toegekend</t>
    </r>
    <r>
      <rPr>
        <sz val="11"/>
        <color theme="1"/>
        <rFont val="Calibri"/>
        <family val="2"/>
        <scheme val="minor"/>
      </rPr>
      <t xml:space="preserve"> evaluatie totaal</t>
    </r>
  </si>
  <si>
    <r>
      <rPr>
        <b/>
        <sz val="11"/>
        <color theme="1"/>
        <rFont val="Calibri"/>
        <family val="2"/>
        <scheme val="minor"/>
      </rPr>
      <t>aangepast</t>
    </r>
    <r>
      <rPr>
        <sz val="11"/>
        <color theme="1"/>
        <rFont val="Calibri"/>
        <family val="2"/>
        <scheme val="minor"/>
      </rPr>
      <t xml:space="preserve"> (volgens juiste capaciteit) totaal</t>
    </r>
  </si>
  <si>
    <r>
      <rPr>
        <b/>
        <sz val="11"/>
        <rFont val="Calibri"/>
        <family val="2"/>
        <scheme val="minor"/>
      </rPr>
      <t>betaalde</t>
    </r>
    <r>
      <rPr>
        <sz val="11"/>
        <rFont val="Calibri"/>
        <family val="2"/>
        <scheme val="minor"/>
      </rPr>
      <t xml:space="preserve">  excl. ontwerpkosten</t>
    </r>
  </si>
  <si>
    <r>
      <rPr>
        <b/>
        <sz val="11"/>
        <color theme="1"/>
        <rFont val="Calibri"/>
        <family val="2"/>
        <scheme val="minor"/>
      </rPr>
      <t>Betaalde</t>
    </r>
    <r>
      <rPr>
        <sz val="11"/>
        <color theme="1"/>
        <rFont val="Calibri"/>
        <family val="2"/>
        <scheme val="minor"/>
      </rPr>
      <t xml:space="preserve"> totaal</t>
    </r>
  </si>
  <si>
    <t xml:space="preserve">postcode </t>
  </si>
  <si>
    <t xml:space="preserve">naam </t>
  </si>
  <si>
    <t>formule: Som van betaalde subsidie en betaalde ontwerpkosten</t>
  </si>
  <si>
    <t>formule: Toegekend subsidiebedrag (evaluatie) (Y) - betaalde SOM (BF)</t>
  </si>
  <si>
    <t>kolommen AU-AV-AW-AX-AZ blijven in de overzichtsexcel staan maar worden vanaf oproep 5 niet meer ingevuld</t>
  </si>
  <si>
    <t>inkoopordernummer</t>
  </si>
  <si>
    <r>
      <t>saldo</t>
    </r>
    <r>
      <rPr>
        <sz val="11"/>
        <color rgb="FFFF0000"/>
        <rFont val="Calibri"/>
        <family val="2"/>
        <scheme val="minor"/>
      </rPr>
      <t xml:space="preserve"> </t>
    </r>
  </si>
  <si>
    <r>
      <rPr>
        <b/>
        <sz val="11"/>
        <color theme="1"/>
        <rFont val="Calibri"/>
        <family val="2"/>
        <scheme val="minor"/>
      </rPr>
      <t xml:space="preserve">aanvraag </t>
    </r>
    <r>
      <rPr>
        <sz val="11"/>
        <color theme="1"/>
        <rFont val="Calibri"/>
        <family val="2"/>
        <scheme val="minor"/>
      </rPr>
      <t xml:space="preserve">excl. Spoed </t>
    </r>
  </si>
  <si>
    <r>
      <rPr>
        <b/>
        <sz val="11"/>
        <color theme="1"/>
        <rFont val="Calibri"/>
        <family val="2"/>
        <scheme val="minor"/>
      </rPr>
      <t>aanvraag</t>
    </r>
    <r>
      <rPr>
        <sz val="11"/>
        <color theme="1"/>
        <rFont val="Calibri"/>
        <family val="2"/>
        <scheme val="minor"/>
      </rPr>
      <t xml:space="preserve"> spoed </t>
    </r>
  </si>
  <si>
    <r>
      <rPr>
        <b/>
        <sz val="11"/>
        <color theme="1"/>
        <rFont val="Calibri"/>
        <family val="2"/>
        <scheme val="minor"/>
      </rPr>
      <t>aangepast</t>
    </r>
    <r>
      <rPr>
        <sz val="11"/>
        <color theme="1"/>
        <rFont val="Calibri"/>
        <family val="2"/>
        <scheme val="minor"/>
      </rPr>
      <t xml:space="preserve"> excl. Spoed </t>
    </r>
  </si>
  <si>
    <r>
      <rPr>
        <b/>
        <sz val="11"/>
        <color theme="1"/>
        <rFont val="Calibri"/>
        <family val="2"/>
        <scheme val="minor"/>
      </rPr>
      <t>aangapst</t>
    </r>
    <r>
      <rPr>
        <sz val="11"/>
        <color theme="1"/>
        <rFont val="Calibri"/>
        <family val="2"/>
        <scheme val="minor"/>
      </rPr>
      <t xml:space="preserve"> spoed </t>
    </r>
  </si>
  <si>
    <r>
      <rPr>
        <b/>
        <sz val="11"/>
        <color theme="1"/>
        <rFont val="Calibri"/>
        <family val="2"/>
        <scheme val="minor"/>
      </rPr>
      <t>aangepast</t>
    </r>
    <r>
      <rPr>
        <sz val="11"/>
        <color theme="1"/>
        <rFont val="Calibri"/>
        <family val="2"/>
        <scheme val="minor"/>
      </rPr>
      <t xml:space="preserve"> gesp spoed </t>
    </r>
  </si>
  <si>
    <t>staat niet in aanvraagformulier-wordt later door Niky toegekend</t>
  </si>
  <si>
    <t>Stef:  nu één kolom van gemaakt - splitsen in 3?</t>
  </si>
  <si>
    <t>Formule: (datum betekening beslissing) + (2*365)+1</t>
  </si>
  <si>
    <r>
      <rPr>
        <b/>
        <sz val="11"/>
        <color theme="1"/>
        <rFont val="Calibri"/>
        <family val="2"/>
        <scheme val="minor"/>
      </rPr>
      <t>aanvraag</t>
    </r>
    <r>
      <rPr>
        <sz val="11"/>
        <color theme="1"/>
        <rFont val="Calibri"/>
        <family val="2"/>
        <scheme val="minor"/>
      </rPr>
      <t xml:space="preserve">  excl. Spoed</t>
    </r>
  </si>
  <si>
    <t>nummer per oproep</t>
  </si>
  <si>
    <t>Aan Stef: cellen die automatisch zijn vergrendelen aub</t>
  </si>
  <si>
    <t>Kostenraming excl. BTW en uitrusting</t>
  </si>
  <si>
    <t>update datum van overzetten?</t>
  </si>
  <si>
    <t>VIPA - sector</t>
  </si>
  <si>
    <t xml:space="preserve">eindconclusie </t>
  </si>
  <si>
    <t>Waarom indien voorbeeldproject:</t>
  </si>
  <si>
    <t>uur ontvangen aanvraag</t>
  </si>
  <si>
    <t xml:space="preserve">mail (on)ontvankelijk </t>
  </si>
  <si>
    <t>naam</t>
  </si>
  <si>
    <t>functie</t>
  </si>
  <si>
    <t>telefoon</t>
  </si>
  <si>
    <t>email</t>
  </si>
  <si>
    <t xml:space="preserve">info opgevraagd </t>
  </si>
  <si>
    <t>Zet steeds een datum of "o" of "*"om naar de volgende status over te gaan</t>
  </si>
  <si>
    <t>nestschommel (zie bijlage kostenraming 4)</t>
  </si>
  <si>
    <t>vuurplaats zoals beschreven in offerte 3 (zie bijlage kostenraming 3)</t>
  </si>
  <si>
    <t>fitnestoestel  (zie bijlage kostenraming 1)</t>
  </si>
  <si>
    <t>Klik hier welke maatregelen je kan aanvragen.</t>
  </si>
  <si>
    <t>Is er al eerder een aanvraag investeringssubsidie maatregelen agressiepreventie toegekend?</t>
  </si>
  <si>
    <t xml:space="preserve">
Klik hier wat er verwacht wordt van de kostenraming?</t>
  </si>
  <si>
    <t>Klik hier wat er van de plannen verwacht wordt.</t>
  </si>
  <si>
    <r>
      <t xml:space="preserve">Voeg in bijlage de visienota en de procesmatige aanpak </t>
    </r>
    <r>
      <rPr>
        <i/>
        <sz val="9"/>
        <color theme="1"/>
        <rFont val="Garamond"/>
        <family val="1"/>
      </rPr>
      <t>(gebruik hiervoor het model dat ter beschikking staat)</t>
    </r>
  </si>
  <si>
    <r>
      <t xml:space="preserve">Voeg in bijlage de ondertekende beslissing </t>
    </r>
    <r>
      <rPr>
        <i/>
        <sz val="9"/>
        <color theme="1"/>
        <rFont val="Garamond"/>
        <family val="1"/>
      </rPr>
      <t>(gebruik hiervoor het model dat ter beschikking staat)</t>
    </r>
  </si>
  <si>
    <t>(75% van de kostenraming excl. Btw en uitrusting) geplafoneerd door capaciteit</t>
  </si>
  <si>
    <t>beschrijving kost bij aanvraag</t>
  </si>
  <si>
    <t xml:space="preserve">kostprijs </t>
  </si>
  <si>
    <t>factuurdatum</t>
  </si>
  <si>
    <t>naam firma</t>
  </si>
  <si>
    <t xml:space="preserve">dossier inladen in overzichtslijst </t>
  </si>
  <si>
    <t>De plannen van het project, met daarbij een aanduiding van de geplande maatregelen ten opzichte van de bestaande situatie.</t>
  </si>
  <si>
    <t>Geef duidelijk mee welk plan bij welk project hoort.</t>
  </si>
  <si>
    <r>
      <rPr>
        <b/>
        <i/>
        <sz val="10"/>
        <color theme="1"/>
        <rFont val="Garamond"/>
        <family val="1"/>
      </rPr>
      <t>Opgelet</t>
    </r>
    <r>
      <rPr>
        <i/>
        <sz val="10"/>
        <color theme="1"/>
        <rFont val="Garamond"/>
        <family val="1"/>
      </rPr>
      <t xml:space="preserve">: het installeren van nieuwe </t>
    </r>
    <r>
      <rPr>
        <b/>
        <i/>
        <sz val="10"/>
        <color theme="1"/>
        <rFont val="Garamond"/>
        <family val="1"/>
      </rPr>
      <t>deursystemen</t>
    </r>
    <r>
      <rPr>
        <i/>
        <sz val="10"/>
        <color theme="1"/>
        <rFont val="Garamond"/>
        <family val="1"/>
      </rPr>
      <t xml:space="preserve"> hebben </t>
    </r>
    <r>
      <rPr>
        <b/>
        <i/>
        <sz val="10"/>
        <color theme="1"/>
        <rFont val="Garamond"/>
        <family val="1"/>
      </rPr>
      <t xml:space="preserve">altijd een impact </t>
    </r>
    <r>
      <rPr>
        <i/>
        <sz val="10"/>
        <color theme="1"/>
        <rFont val="Garamond"/>
        <family val="1"/>
      </rPr>
      <t xml:space="preserve">op de brandveiligheid, bespreek uw keuze steeds met de </t>
    </r>
  </si>
  <si>
    <t xml:space="preserve">Gunstig, de voorgestelde raming is voldoende uitgewerkt. </t>
  </si>
  <si>
    <t>Gunstig, mits de kosten die niet in aan aanmerking komen binnen de ‘agressiesubsidies’.</t>
  </si>
  <si>
    <t>Ongunstig, het voorgestelde project past niet binnen deze subsidiëring</t>
  </si>
  <si>
    <t>Ongunstig, het project is onvoldoende kwaliteitsvol uitgewerkt en wordt hierdoor negatief beoordeeld.</t>
  </si>
  <si>
    <t>Een beoordeling over de functionele aspecten: de manier waarop het project past in het beleid en de visie van de aanvrager.</t>
  </si>
  <si>
    <t>Beschrijving van de aanvrager over comfort, privacy, veiligheid, huiselijkheid, duurzaamheid, materiaalkeuze, en vernieuwend karakter.:</t>
  </si>
  <si>
    <t xml:space="preserve">multidisciplinaire aanpak en eventuele samenwerkingsverbanden. Beoordeling op de lange termijnvisie (zorgstrategisch plan): </t>
  </si>
  <si>
    <t>autom.</t>
  </si>
  <si>
    <t>Er is een ongunstig brandweerverslag aanwezig.</t>
  </si>
  <si>
    <t>Er is een brandweerverslag aanwezig. De eventuele adviezen worden opgevolgd.</t>
  </si>
  <si>
    <r>
      <t>Subsidie functie</t>
    </r>
    <r>
      <rPr>
        <b/>
        <sz val="11"/>
        <rFont val="Garamond"/>
        <family val="1"/>
      </rPr>
      <t xml:space="preserve"> "eerste opvang van spoedgevallen”</t>
    </r>
    <r>
      <rPr>
        <sz val="11"/>
        <rFont val="Garamond"/>
        <family val="1"/>
      </rPr>
      <t xml:space="preserve">  (incl. 10% onvoorziene kosten)</t>
    </r>
  </si>
  <si>
    <r>
      <t xml:space="preserve">Subsidie functie </t>
    </r>
    <r>
      <rPr>
        <b/>
        <sz val="11"/>
        <rFont val="Garamond"/>
        <family val="1"/>
      </rPr>
      <t>"gespecialiseerde spoedgevallenzorg”</t>
    </r>
    <r>
      <rPr>
        <sz val="11"/>
        <rFont val="Garamond"/>
        <family val="1"/>
      </rPr>
      <t xml:space="preserve">  (incl. 10% onvoorziene kosten)</t>
    </r>
  </si>
  <si>
    <t>plafond op basis van capaciteit exclusief "functie spoed"</t>
  </si>
  <si>
    <t>Zorgvorm</t>
  </si>
  <si>
    <t>Ontwerpstudies</t>
  </si>
  <si>
    <t>Overzicht</t>
  </si>
  <si>
    <t>Vul de werkelijke kost van de ontwerpstudies in (excl. BTW)</t>
  </si>
  <si>
    <t>Werkelijk kosten</t>
  </si>
  <si>
    <t>Raming bij evaluatie</t>
  </si>
  <si>
    <t>Vul het overzicht van de werkelijke kosten in.</t>
  </si>
  <si>
    <t xml:space="preserve">Subsidie per kostensoort </t>
  </si>
  <si>
    <t>werkelijke kosten</t>
  </si>
  <si>
    <t>werkelijk</t>
  </si>
  <si>
    <t>werkelijk kosten</t>
  </si>
  <si>
    <t>Oost-Vlaanderen</t>
  </si>
  <si>
    <t>Het werkelijke subsidiebedrag bedraagt:</t>
  </si>
  <si>
    <t>ondernemingsnummer</t>
  </si>
  <si>
    <t>dossiernummer:</t>
  </si>
  <si>
    <r>
      <t>De aanvrager moet</t>
    </r>
    <r>
      <rPr>
        <b/>
        <i/>
        <sz val="12"/>
        <rFont val="Garamond"/>
        <family val="1"/>
      </rPr>
      <t xml:space="preserve"> binnen 2 jaar nadat hij de beslissing</t>
    </r>
    <r>
      <rPr>
        <i/>
        <sz val="12"/>
        <rFont val="Garamond"/>
        <family val="1"/>
      </rPr>
      <t xml:space="preserve"> tot toekenning van de investeringssubsidie heeft ontvangen, het </t>
    </r>
    <r>
      <rPr>
        <b/>
        <i/>
        <sz val="12"/>
        <rFont val="Garamond"/>
        <family val="1"/>
      </rPr>
      <t xml:space="preserve">project voltooid </t>
    </r>
    <r>
      <rPr>
        <i/>
        <sz val="12"/>
        <rFont val="Garamond"/>
        <family val="1"/>
      </rPr>
      <t>hebben. Als het project niet binnen de 2 jaar voltooid is, vervalt deze subsidie. (met uitzondeirng voor een project buiteninrichting in combinatie met een VIPA-gesubsidieerd project, dan moet de aanvrager het binnen 1 jaar na de ingebruikname van een VIPA-gesubsidieerd project, realiseren. )</t>
    </r>
  </si>
  <si>
    <r>
      <t>De uitbetaling van de subsidies kan gebeuren als het VIPA alle facturen van het project heeft ontvangen en dit maximaal 6 maanden na de uiterste realisatiedatum. 
Het VIPA betaalt de investeringssubsidie in</t>
    </r>
    <r>
      <rPr>
        <b/>
        <i/>
        <sz val="12"/>
        <rFont val="Garamond"/>
        <family val="1"/>
      </rPr>
      <t xml:space="preserve"> 1 keer</t>
    </r>
    <r>
      <rPr>
        <i/>
        <sz val="12"/>
        <rFont val="Garamond"/>
        <family val="1"/>
      </rPr>
      <t xml:space="preserve"> uit.</t>
    </r>
  </si>
  <si>
    <t>rekeningnummer:</t>
  </si>
  <si>
    <t>De aanvraag voor betaling van de investeringssubsidie maatregelen agressiepreventie</t>
  </si>
  <si>
    <t>factuurnr.</t>
  </si>
  <si>
    <r>
      <t xml:space="preserve">Werkelijke kosten </t>
    </r>
    <r>
      <rPr>
        <b/>
        <sz val="9"/>
        <color theme="1"/>
        <rFont val="Garamond"/>
        <family val="1"/>
      </rPr>
      <t>(excl. BTW, uitrusting en ontwerpkosten)</t>
    </r>
  </si>
  <si>
    <r>
      <t xml:space="preserve">Kostenraming van de evaluatie </t>
    </r>
    <r>
      <rPr>
        <b/>
        <sz val="9"/>
        <color theme="1"/>
        <rFont val="Garamond"/>
        <family val="1"/>
      </rPr>
      <t>(excl. BTW, uitrusting en ontwerpkosten)</t>
    </r>
  </si>
  <si>
    <t>Berekening uitbetaling</t>
  </si>
  <si>
    <t xml:space="preserve">Als het eindbedrag van de gemaakte kosten bij de uitvoering lager is dan de kostenraming uit de aanvraag, wordt het subsidiebedrag aangepast aan de uiteindelijk gemaakte kosten. </t>
  </si>
  <si>
    <r>
      <t xml:space="preserve">Een </t>
    </r>
    <r>
      <rPr>
        <b/>
        <i/>
        <sz val="12"/>
        <rFont val="Garamond"/>
        <family val="1"/>
      </rPr>
      <t xml:space="preserve">verhoging </t>
    </r>
    <r>
      <rPr>
        <i/>
        <sz val="12"/>
        <rFont val="Garamond"/>
        <family val="1"/>
      </rPr>
      <t xml:space="preserve">van een toegekende subsidie is </t>
    </r>
    <r>
      <rPr>
        <b/>
        <i/>
        <sz val="12"/>
        <rFont val="Garamond"/>
        <family val="1"/>
      </rPr>
      <t>niet mogelijk</t>
    </r>
    <r>
      <rPr>
        <i/>
        <sz val="12"/>
        <rFont val="Garamond"/>
        <family val="1"/>
      </rPr>
      <t>.</t>
    </r>
  </si>
  <si>
    <t xml:space="preserve">Bedragen van de vorige oproepen: </t>
  </si>
  <si>
    <t xml:space="preserve">Subsidiebedrag voor "geen functie spoed" </t>
  </si>
  <si>
    <t xml:space="preserve">Subsidiebedrag (75% KP)  voor "eerste opvang van spoedgevallen” </t>
  </si>
  <si>
    <t xml:space="preserve">Subsidiebedrag voor "gespecialiseerde spoedgevallenzorg” </t>
  </si>
  <si>
    <t xml:space="preserve">Tussenkomst ontwerpkosten vorige oproepen </t>
  </si>
  <si>
    <t>AU</t>
  </si>
  <si>
    <t>West-Vlaanderen</t>
  </si>
  <si>
    <t>Vlaams-Brabant</t>
  </si>
  <si>
    <t>Antwerpen</t>
  </si>
  <si>
    <t>Limburg</t>
  </si>
  <si>
    <t>Kies provincie</t>
  </si>
  <si>
    <t>forensische units voor geïnterneerden</t>
  </si>
  <si>
    <t>vergunde zorgaanbieders (VZA)</t>
  </si>
  <si>
    <t>multifunctionele centra (MFC)</t>
  </si>
  <si>
    <t>observatie- en behandelcentra (OBC)</t>
  </si>
  <si>
    <t>centra voor ernstige gedrags- en emotionele stoornissen (GES+)</t>
  </si>
  <si>
    <t>centra voor integrale gezinszorg (CIG)</t>
  </si>
  <si>
    <t>onthaal-, oriëntatie- en observatiecentra (OOOC)</t>
  </si>
  <si>
    <t>naadloos flexibel traject (NAFT)</t>
  </si>
  <si>
    <t>dienst neuro-psychiatrie voor kinderen (K-dienst)</t>
  </si>
  <si>
    <t>forensische K-diensten</t>
  </si>
  <si>
    <t>T-dienst</t>
  </si>
  <si>
    <t>gespecialiseerde dienst voor de behandeling en de revalidatie</t>
  </si>
  <si>
    <t>medium of high risk-behandeleenheid</t>
  </si>
  <si>
    <t>residentiële revalidatievoorzieningen voor verslaafden</t>
  </si>
  <si>
    <t>(semi)residentiële revalidatiecentra</t>
  </si>
  <si>
    <t>IB (SGA-volwassenen)dienst</t>
  </si>
  <si>
    <t>A-dienst</t>
  </si>
  <si>
    <t>Altijd macro's inschakelen =&gt; 'inhoud inschakelen' aanvinken (bovenaan, boven de formule balk)</t>
  </si>
  <si>
    <t>Vraag uw correcte capaciteit aan bij het functioneel bevoegde agentschap vóór je jouw aanvraag indient.</t>
  </si>
  <si>
    <t>Er is geen brandweerverslag aanwezig, dit is nodig voor deze werken en deze aanvraag.</t>
  </si>
  <si>
    <t>c) de kwaliteitsaspecten van het project: veiligheid, duurzaamheid, materiaalkeuze en vernieuwend karakter.</t>
  </si>
  <si>
    <t>b) plaats hieronder de plannen van dit project of beschrijf duidelijk welke plannen bij dit project horen;</t>
  </si>
  <si>
    <t xml:space="preserve">De gegevens van de voorziening, de capaciteit en de plafonds  </t>
  </si>
  <si>
    <t>berekening voor aangepaste capaciteit</t>
  </si>
  <si>
    <t>in tabblad 'cap' staat een aparte berekening hiervoor</t>
  </si>
  <si>
    <t>organisaties voor bijzondere jeugdzorg (OVBJ)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</si>
</sst>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quot;€&quot;\ * #,##0.00_ ;_ &quot;€&quot;\ * \-#,##0.00_ ;_ &quot;€&quot;\ * &quot;-&quot;??_ ;_ @_ "/>
    <numFmt numFmtId="164" formatCode="d/mm/yyyy;@"/>
    <numFmt numFmtId="165" formatCode="0.00;\-0.00;"/>
    <numFmt numFmtId="166" formatCode="d/mm/yy;@"/>
    <numFmt numFmtId="167" formatCode="0_ ;\-0\ "/>
    <numFmt numFmtId="168" formatCode="#,##0.00_ ;\-#,##0.00\ "/>
    <numFmt numFmtId="169" formatCode="h:mm;@"/>
    <numFmt numFmtId="170" formatCode="&quot;€&quot;\ #,##0.00"/>
  </numFmts>
  <fonts count="11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Garamond"/>
      <family val="1"/>
    </font>
    <font>
      <sz val="6"/>
      <color theme="1"/>
      <name val="Garamond"/>
      <family val="1"/>
    </font>
    <font>
      <sz val="11"/>
      <color theme="1"/>
      <name val="Garamond"/>
      <family val="1"/>
    </font>
    <font>
      <b/>
      <sz val="11"/>
      <color theme="1"/>
      <name val="Garamond"/>
      <family val="1"/>
    </font>
    <font>
      <i/>
      <sz val="9"/>
      <color theme="1"/>
      <name val="Garamond"/>
      <family val="1"/>
    </font>
    <font>
      <sz val="9"/>
      <color theme="1"/>
      <name val="Garamond"/>
      <family val="1"/>
    </font>
    <font>
      <b/>
      <i/>
      <sz val="9"/>
      <color theme="1"/>
      <name val="Garamond"/>
      <family val="1"/>
    </font>
    <font>
      <i/>
      <sz val="10"/>
      <color theme="1"/>
      <name val="Garamond"/>
      <family val="1"/>
    </font>
    <font>
      <sz val="10"/>
      <color theme="1"/>
      <name val="Garamond"/>
      <family val="1"/>
    </font>
    <font>
      <b/>
      <sz val="9"/>
      <color theme="1"/>
      <name val="Garamond"/>
      <family val="1"/>
    </font>
    <font>
      <i/>
      <sz val="11"/>
      <color theme="1"/>
      <name val="Garamond"/>
      <family val="1"/>
    </font>
    <font>
      <b/>
      <sz val="12"/>
      <color theme="1"/>
      <name val="Garamond"/>
      <family val="1"/>
    </font>
    <font>
      <b/>
      <sz val="11"/>
      <name val="Garamond"/>
      <family val="1"/>
    </font>
    <font>
      <u/>
      <sz val="11"/>
      <color theme="10"/>
      <name val="Calibri"/>
      <family val="2"/>
      <scheme val="minor"/>
    </font>
    <font>
      <sz val="11"/>
      <name val="Garamond"/>
      <family val="1"/>
    </font>
    <font>
      <b/>
      <sz val="11"/>
      <color rgb="FFFF0000"/>
      <name val="Garamond"/>
      <family val="1"/>
    </font>
    <font>
      <sz val="11"/>
      <color rgb="FFFF0000"/>
      <name val="Garamond"/>
      <family val="1"/>
    </font>
    <font>
      <b/>
      <sz val="11"/>
      <color theme="0"/>
      <name val="Garamond"/>
      <family val="1"/>
    </font>
    <font>
      <sz val="9"/>
      <name val="Garamond"/>
      <family val="1"/>
    </font>
    <font>
      <b/>
      <sz val="11"/>
      <color rgb="FF0070C0"/>
      <name val="Garamond"/>
      <family val="1"/>
    </font>
    <font>
      <sz val="11"/>
      <color rgb="FF0070C0"/>
      <name val="Garamond"/>
      <family val="1"/>
    </font>
    <font>
      <b/>
      <sz val="9"/>
      <name val="Garamond"/>
      <family val="1"/>
    </font>
    <font>
      <i/>
      <sz val="9"/>
      <name val="Garamond"/>
      <family val="1"/>
    </font>
    <font>
      <sz val="10"/>
      <name val="Garamond"/>
      <family val="1"/>
    </font>
    <font>
      <b/>
      <i/>
      <sz val="11"/>
      <color theme="0" tint="-0.499984740745262"/>
      <name val="Garamond"/>
      <family val="1"/>
    </font>
    <font>
      <i/>
      <sz val="11"/>
      <color theme="0" tint="-0.499984740745262"/>
      <name val="Garamond"/>
      <family val="1"/>
    </font>
    <font>
      <b/>
      <sz val="10"/>
      <color rgb="FF0070C0"/>
      <name val="Garamond"/>
      <family val="1"/>
    </font>
    <font>
      <sz val="10"/>
      <color rgb="FF0070C0"/>
      <name val="Garamond"/>
      <family val="1"/>
    </font>
    <font>
      <sz val="11"/>
      <color theme="0"/>
      <name val="Garamond"/>
      <family val="1"/>
    </font>
    <font>
      <b/>
      <sz val="10"/>
      <name val="Garamond"/>
      <family val="1"/>
    </font>
    <font>
      <i/>
      <sz val="10"/>
      <name val="Garamond"/>
      <family val="1"/>
    </font>
    <font>
      <i/>
      <sz val="11"/>
      <color rgb="FF0070C0"/>
      <name val="Garamond"/>
      <family val="1"/>
    </font>
    <font>
      <sz val="11"/>
      <name val="Calibri"/>
      <family val="2"/>
      <scheme val="minor"/>
    </font>
    <font>
      <b/>
      <i/>
      <sz val="9"/>
      <name val="Garamond"/>
      <family val="1"/>
    </font>
    <font>
      <i/>
      <sz val="11"/>
      <color theme="0" tint="-0.34998626667073579"/>
      <name val="Garamond"/>
      <family val="1"/>
    </font>
    <font>
      <i/>
      <sz val="10"/>
      <color rgb="FF0070C0"/>
      <name val="Garamond"/>
      <family val="1"/>
    </font>
    <font>
      <b/>
      <sz val="11"/>
      <name val="Calibri"/>
      <family val="2"/>
      <scheme val="minor"/>
    </font>
    <font>
      <b/>
      <sz val="11"/>
      <color theme="0" tint="-0.34998626667073579"/>
      <name val="Garamond"/>
      <family val="1"/>
    </font>
    <font>
      <b/>
      <sz val="10"/>
      <color theme="1"/>
      <name val="Garamond"/>
      <family val="1"/>
    </font>
    <font>
      <i/>
      <sz val="10"/>
      <color theme="3"/>
      <name val="Garamond"/>
      <family val="1"/>
    </font>
    <font>
      <b/>
      <sz val="11"/>
      <color theme="3"/>
      <name val="Garamond"/>
      <family val="1"/>
    </font>
    <font>
      <sz val="11"/>
      <color theme="0" tint="-0.499984740745262"/>
      <name val="Garamond"/>
      <family val="1"/>
    </font>
    <font>
      <i/>
      <sz val="9"/>
      <color theme="0" tint="-0.499984740745262"/>
      <name val="Garamond"/>
      <family val="1"/>
    </font>
    <font>
      <sz val="9"/>
      <color theme="0" tint="-0.499984740745262"/>
      <name val="Garamond"/>
      <family val="1"/>
    </font>
    <font>
      <sz val="9"/>
      <color rgb="FF0070C0"/>
      <name val="Garamond"/>
      <family val="1"/>
    </font>
    <font>
      <sz val="10"/>
      <color theme="1"/>
      <name val="Calibri"/>
      <family val="2"/>
      <scheme val="minor"/>
    </font>
    <font>
      <sz val="10"/>
      <color rgb="FFFF0000"/>
      <name val="Garamond"/>
      <family val="1"/>
    </font>
    <font>
      <i/>
      <sz val="11"/>
      <color theme="0" tint="-0.14999847407452621"/>
      <name val="Calibri"/>
      <family val="2"/>
      <scheme val="minor"/>
    </font>
    <font>
      <u/>
      <sz val="11"/>
      <color theme="10"/>
      <name val="Garamond"/>
      <family val="1"/>
    </font>
    <font>
      <u/>
      <sz val="11"/>
      <name val="Garamond"/>
      <family val="1"/>
    </font>
    <font>
      <b/>
      <u/>
      <sz val="11"/>
      <color theme="3"/>
      <name val="Garamond"/>
      <family val="1"/>
    </font>
    <font>
      <i/>
      <sz val="9"/>
      <color rgb="FF0070C0"/>
      <name val="Garamond"/>
      <family val="1"/>
    </font>
    <font>
      <b/>
      <sz val="10"/>
      <color rgb="FFFF0000"/>
      <name val="Garamond"/>
      <family val="1"/>
    </font>
    <font>
      <i/>
      <sz val="10"/>
      <color theme="0" tint="-0.499984740745262"/>
      <name val="Garamond"/>
      <family val="1"/>
    </font>
    <font>
      <b/>
      <i/>
      <sz val="10"/>
      <color theme="0" tint="-0.499984740745262"/>
      <name val="Garamond"/>
      <family val="1"/>
    </font>
    <font>
      <sz val="9"/>
      <color theme="0" tint="-0.34998626667073579"/>
      <name val="Garamond"/>
      <family val="1"/>
    </font>
    <font>
      <b/>
      <i/>
      <sz val="10"/>
      <color rgb="FFFF0000"/>
      <name val="Garamond"/>
      <family val="1"/>
    </font>
    <font>
      <b/>
      <i/>
      <sz val="11"/>
      <color theme="0" tint="-0.14999847407452621"/>
      <name val="Garamond"/>
      <family val="1"/>
    </font>
    <font>
      <i/>
      <sz val="10"/>
      <color rgb="FFFF0000"/>
      <name val="Garamond"/>
      <family val="1"/>
    </font>
    <font>
      <i/>
      <sz val="9"/>
      <color rgb="FFFF0000"/>
      <name val="Cambria"/>
      <family val="1"/>
      <scheme val="major"/>
    </font>
    <font>
      <i/>
      <sz val="9"/>
      <color rgb="FF0070C0"/>
      <name val="Cambria"/>
      <family val="1"/>
      <scheme val="major"/>
    </font>
    <font>
      <i/>
      <sz val="8"/>
      <color rgb="FFFF0000"/>
      <name val="Cambria"/>
      <family val="1"/>
      <scheme val="major"/>
    </font>
    <font>
      <i/>
      <sz val="8"/>
      <color rgb="FF0070C0"/>
      <name val="Cambria"/>
      <family val="1"/>
      <scheme val="major"/>
    </font>
    <font>
      <i/>
      <sz val="9"/>
      <color rgb="FFFF0000"/>
      <name val="Arial"/>
      <family val="2"/>
    </font>
    <font>
      <i/>
      <sz val="12"/>
      <name val="Garamond"/>
      <family val="1"/>
    </font>
    <font>
      <b/>
      <i/>
      <sz val="12"/>
      <color rgb="FF333333"/>
      <name val="Garamond"/>
      <family val="1"/>
    </font>
    <font>
      <i/>
      <sz val="12"/>
      <color rgb="FF333333"/>
      <name val="Garamond"/>
      <family val="1"/>
    </font>
    <font>
      <b/>
      <sz val="10"/>
      <color theme="4"/>
      <name val="Garamond"/>
      <family val="1"/>
    </font>
    <font>
      <b/>
      <i/>
      <sz val="10"/>
      <name val="Garamond"/>
      <family val="1"/>
    </font>
    <font>
      <i/>
      <strike/>
      <sz val="11"/>
      <color rgb="FFFF0000"/>
      <name val="Garamond"/>
      <family val="1"/>
    </font>
    <font>
      <i/>
      <strike/>
      <sz val="9"/>
      <color rgb="FFFF0000"/>
      <name val="Garamond"/>
      <family val="1"/>
    </font>
    <font>
      <b/>
      <i/>
      <sz val="9"/>
      <color rgb="FFFF0000"/>
      <name val="Garamond"/>
      <family val="1"/>
    </font>
    <font>
      <sz val="9"/>
      <color rgb="FFFF0000"/>
      <name val="Garamond"/>
      <family val="1"/>
    </font>
    <font>
      <b/>
      <sz val="11"/>
      <color theme="0" tint="-0.499984740745262"/>
      <name val="Garamond"/>
      <family val="1"/>
    </font>
    <font>
      <b/>
      <i/>
      <sz val="9"/>
      <color theme="0" tint="-0.499984740745262"/>
      <name val="Garamond"/>
      <family val="1"/>
    </font>
    <font>
      <b/>
      <sz val="9"/>
      <color theme="0" tint="-0.499984740745262"/>
      <name val="Garamond"/>
      <family val="1"/>
    </font>
    <font>
      <sz val="9"/>
      <color theme="3" tint="0.39997558519241921"/>
      <name val="Garamond"/>
      <family val="1"/>
    </font>
    <font>
      <sz val="11"/>
      <color theme="0" tint="-0.499984740745262"/>
      <name val="Calibri"/>
      <family val="2"/>
      <scheme val="minor"/>
    </font>
    <font>
      <b/>
      <i/>
      <sz val="11"/>
      <color theme="3"/>
      <name val="Garamond"/>
      <family val="1"/>
    </font>
    <font>
      <i/>
      <sz val="11"/>
      <name val="Garamond"/>
      <family val="1"/>
    </font>
    <font>
      <b/>
      <i/>
      <u/>
      <sz val="9"/>
      <name val="Garamond"/>
      <family val="1"/>
    </font>
    <font>
      <i/>
      <sz val="11"/>
      <color rgb="FFFF0000"/>
      <name val="Calibri"/>
      <family val="2"/>
      <scheme val="minor"/>
    </font>
    <font>
      <i/>
      <sz val="11"/>
      <name val="Calibri"/>
      <family val="2"/>
      <scheme val="minor"/>
    </font>
    <font>
      <i/>
      <sz val="11"/>
      <color rgb="FF00B050"/>
      <name val="Calibri"/>
      <family val="2"/>
      <scheme val="minor"/>
    </font>
    <font>
      <sz val="11"/>
      <color rgb="FF00B050"/>
      <name val="Calibri"/>
      <family val="2"/>
      <scheme val="minor"/>
    </font>
    <font>
      <b/>
      <i/>
      <sz val="10"/>
      <color theme="1"/>
      <name val="Garamond"/>
      <family val="1"/>
    </font>
    <font>
      <b/>
      <i/>
      <sz val="11"/>
      <name val="Garamond"/>
      <family val="1"/>
    </font>
    <font>
      <b/>
      <sz val="9"/>
      <color rgb="FF0070C0"/>
      <name val="Garamond"/>
      <family val="1"/>
    </font>
    <font>
      <sz val="9"/>
      <color theme="0"/>
      <name val="Garamond"/>
      <family val="1"/>
    </font>
    <font>
      <b/>
      <sz val="9"/>
      <color theme="0"/>
      <name val="Garamond"/>
      <family val="1"/>
    </font>
    <font>
      <b/>
      <i/>
      <sz val="12"/>
      <name val="Garamond"/>
      <family val="1"/>
    </font>
    <font>
      <b/>
      <sz val="18"/>
      <name val="Garamond"/>
      <family val="1"/>
    </font>
    <font>
      <sz val="6"/>
      <name val="Garamond"/>
      <family val="1"/>
    </font>
    <font>
      <b/>
      <sz val="12"/>
      <name val="Garamond"/>
      <family val="1"/>
    </font>
    <font>
      <sz val="10"/>
      <color rgb="FF333333"/>
      <name val="Arial"/>
      <family val="2"/>
    </font>
    <font>
      <b/>
      <u/>
      <sz val="11"/>
      <color rgb="FFFF0000"/>
      <name val="Garamond"/>
      <family val="1"/>
    </font>
    <font>
      <b/>
      <u/>
      <sz val="11"/>
      <color rgb="FFFF0000"/>
      <name val="Calibri"/>
      <family val="2"/>
      <scheme val="minor"/>
    </font>
    <font>
      <sz val="11"/>
      <color rgb="FF000000"/>
      <name val="Calibri"/>
      <family val="2"/>
    </font>
    <font>
      <b/>
      <i/>
      <sz val="9"/>
      <color theme="0"/>
      <name val="Garamond"/>
      <family val="1"/>
    </font>
  </fonts>
  <fills count="4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mediumGray">
        <fgColor rgb="FF000000"/>
        <bgColor theme="0" tint="-0.34998626667073579"/>
      </patternFill>
    </fill>
    <fill>
      <patternFill patternType="solid">
        <fgColor theme="0"/>
        <bgColor indexed="64"/>
      </patternFill>
    </fill>
    <fill>
      <patternFill patternType="solid">
        <fgColor theme="0" tint="-0.14999847407452621"/>
        <bgColor indexed="64"/>
      </patternFill>
    </fill>
    <fill>
      <patternFill patternType="mediumGray">
        <fgColor rgb="FF000000"/>
        <bgColor rgb="FF92D050"/>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4" tint="0.79998168889431442"/>
        <bgColor indexed="64"/>
      </patternFill>
    </fill>
  </fills>
  <borders count="3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dotted">
        <color indexed="64"/>
      </top>
      <bottom/>
      <diagonal/>
    </border>
    <border>
      <left/>
      <right/>
      <top style="thin">
        <color indexed="64"/>
      </top>
      <bottom style="dotted">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31" fillId="0" borderId="0" applyNumberFormat="0" applyFill="0" applyBorder="0" applyAlignment="0" applyProtection="0"/>
  </cellStyleXfs>
  <cellXfs count="660">
    <xf numFmtId="0" fontId="0" fillId="0" borderId="0" xfId="0"/>
    <xf numFmtId="0" fontId="20" fillId="0" borderId="0" xfId="0" applyFont="1" applyAlignment="1">
      <alignment horizontal="center" vertical="center"/>
    </xf>
    <xf numFmtId="0" fontId="20" fillId="0" borderId="0" xfId="0" applyFont="1"/>
    <xf numFmtId="0" fontId="30" fillId="0" borderId="0" xfId="0" applyFont="1"/>
    <xf numFmtId="0" fontId="32" fillId="0" borderId="0" xfId="0" applyFont="1"/>
    <xf numFmtId="0" fontId="34" fillId="0" borderId="0" xfId="0" applyFont="1" applyProtection="1">
      <protection hidden="1"/>
    </xf>
    <xf numFmtId="0" fontId="34" fillId="0" borderId="0" xfId="0" applyFont="1"/>
    <xf numFmtId="0" fontId="20" fillId="0" borderId="0" xfId="0" applyFont="1" applyAlignment="1">
      <alignment horizontal="center"/>
    </xf>
    <xf numFmtId="0" fontId="30" fillId="0" borderId="0" xfId="0" applyFont="1" applyAlignment="1">
      <alignment horizontal="center" vertical="center" wrapText="1"/>
    </xf>
    <xf numFmtId="0" fontId="26" fillId="0" borderId="0" xfId="0" applyFont="1" applyAlignment="1">
      <alignment vertical="center" wrapText="1"/>
    </xf>
    <xf numFmtId="0" fontId="21" fillId="0" borderId="0" xfId="0" applyFont="1" applyAlignment="1">
      <alignment vertical="center" wrapText="1"/>
    </xf>
    <xf numFmtId="0" fontId="44" fillId="0" borderId="0" xfId="0" applyFont="1"/>
    <xf numFmtId="0" fontId="20" fillId="0" borderId="0" xfId="0" applyFont="1" applyAlignment="1">
      <alignment vertical="center" wrapText="1"/>
    </xf>
    <xf numFmtId="0" fontId="32" fillId="0" borderId="0" xfId="0" applyFont="1" applyAlignment="1">
      <alignment horizontal="right" vertical="center" wrapText="1"/>
    </xf>
    <xf numFmtId="0" fontId="32" fillId="0" borderId="0" xfId="0" applyFont="1" applyAlignment="1">
      <alignment horizontal="left" vertical="top" wrapText="1"/>
    </xf>
    <xf numFmtId="0" fontId="30" fillId="0" borderId="0" xfId="0" applyFont="1" applyAlignment="1">
      <alignment horizontal="right" vertical="center" wrapText="1"/>
    </xf>
    <xf numFmtId="4" fontId="62" fillId="0" borderId="0" xfId="0" applyNumberFormat="1" applyFont="1" applyAlignment="1">
      <alignment horizontal="right" vertical="center" wrapText="1"/>
    </xf>
    <xf numFmtId="0" fontId="21" fillId="0" borderId="0" xfId="0" applyFont="1" applyAlignment="1">
      <alignment horizontal="center" vertical="center" wrapText="1"/>
    </xf>
    <xf numFmtId="0" fontId="21" fillId="0" borderId="0" xfId="0" applyFont="1" applyAlignment="1">
      <alignment horizontal="left"/>
    </xf>
    <xf numFmtId="0" fontId="21" fillId="0" borderId="0" xfId="0" applyFont="1"/>
    <xf numFmtId="0" fontId="33" fillId="0" borderId="0" xfId="0" applyFont="1"/>
    <xf numFmtId="0" fontId="34" fillId="0" borderId="0" xfId="0" applyFont="1" applyAlignment="1">
      <alignment horizontal="right"/>
    </xf>
    <xf numFmtId="0" fontId="33" fillId="0" borderId="0" xfId="0" applyFont="1" applyAlignment="1">
      <alignment horizontal="left"/>
    </xf>
    <xf numFmtId="0" fontId="34" fillId="0" borderId="0" xfId="0" applyFont="1" applyAlignment="1">
      <alignment vertical="center"/>
    </xf>
    <xf numFmtId="0" fontId="33" fillId="0" borderId="0" xfId="0" applyFont="1" applyAlignment="1">
      <alignment vertical="center"/>
    </xf>
    <xf numFmtId="0" fontId="34" fillId="0" borderId="0" xfId="0" applyFont="1" applyAlignment="1">
      <alignment horizontal="left"/>
    </xf>
    <xf numFmtId="0" fontId="34" fillId="0" borderId="0" xfId="0" applyFont="1" applyAlignment="1">
      <alignment vertical="center" wrapText="1"/>
    </xf>
    <xf numFmtId="0" fontId="14" fillId="0" borderId="0" xfId="0" applyFont="1"/>
    <xf numFmtId="0" fontId="20" fillId="0" borderId="0" xfId="0" applyFont="1" applyAlignment="1">
      <alignment horizontal="left"/>
    </xf>
    <xf numFmtId="0" fontId="44" fillId="0" borderId="12" xfId="0" applyFont="1" applyBorder="1" applyAlignment="1" applyProtection="1">
      <alignment horizontal="center" vertical="center" wrapText="1"/>
      <protection locked="0"/>
    </xf>
    <xf numFmtId="0" fontId="32" fillId="0" borderId="0" xfId="0" applyFont="1" applyAlignment="1">
      <alignment horizontal="left"/>
    </xf>
    <xf numFmtId="0" fontId="26" fillId="0" borderId="0" xfId="0" applyFont="1" applyAlignment="1">
      <alignment horizontal="center" vertical="center" wrapText="1"/>
    </xf>
    <xf numFmtId="0" fontId="50" fillId="0" borderId="0" xfId="0" applyFont="1"/>
    <xf numFmtId="0" fontId="30" fillId="0" borderId="12" xfId="0" applyFont="1" applyBorder="1"/>
    <xf numFmtId="0" fontId="51" fillId="0" borderId="0" xfId="0" applyFont="1"/>
    <xf numFmtId="0" fontId="30" fillId="35" borderId="0" xfId="0" applyFont="1" applyFill="1"/>
    <xf numFmtId="0" fontId="32" fillId="0" borderId="0" xfId="0" applyFont="1" applyAlignment="1">
      <alignment vertical="center"/>
    </xf>
    <xf numFmtId="0" fontId="54" fillId="35" borderId="0" xfId="0" applyFont="1" applyFill="1"/>
    <xf numFmtId="0" fontId="55" fillId="35" borderId="0" xfId="0" applyFont="1" applyFill="1"/>
    <xf numFmtId="0" fontId="44" fillId="0" borderId="0" xfId="0" applyFont="1" applyProtection="1">
      <protection locked="0"/>
    </xf>
    <xf numFmtId="0" fontId="37" fillId="0" borderId="0" xfId="0" applyFont="1" applyProtection="1">
      <protection locked="0"/>
    </xf>
    <xf numFmtId="1" fontId="44" fillId="0" borderId="12" xfId="0" applyNumberFormat="1" applyFont="1" applyBorder="1" applyAlignment="1" applyProtection="1">
      <alignment horizontal="center" vertical="center" wrapText="1"/>
      <protection locked="0"/>
    </xf>
    <xf numFmtId="0" fontId="23" fillId="0" borderId="0" xfId="0" applyFont="1" applyAlignment="1">
      <alignment vertical="center" wrapText="1"/>
    </xf>
    <xf numFmtId="0" fontId="32" fillId="0" borderId="0" xfId="0" applyFont="1" applyAlignment="1">
      <alignment horizontal="left" vertical="center" wrapText="1"/>
    </xf>
    <xf numFmtId="0" fontId="32" fillId="0" borderId="0" xfId="0" applyFont="1" applyProtection="1">
      <protection hidden="1"/>
    </xf>
    <xf numFmtId="0" fontId="32" fillId="0" borderId="12" xfId="0" applyFont="1" applyBorder="1" applyProtection="1">
      <protection locked="0"/>
    </xf>
    <xf numFmtId="0" fontId="32" fillId="0" borderId="22" xfId="0" applyFont="1" applyBorder="1" applyProtection="1">
      <protection locked="0"/>
    </xf>
    <xf numFmtId="14" fontId="20" fillId="0" borderId="12" xfId="0" applyNumberFormat="1" applyFont="1" applyBorder="1" applyAlignment="1" applyProtection="1">
      <alignment horizontal="left" vertical="center"/>
      <protection locked="0"/>
    </xf>
    <xf numFmtId="0" fontId="32" fillId="0" borderId="12" xfId="0" applyFont="1" applyBorder="1" applyAlignment="1" applyProtection="1">
      <alignment horizontal="left" vertical="center"/>
      <protection locked="0"/>
    </xf>
    <xf numFmtId="0" fontId="32" fillId="0" borderId="22" xfId="0" applyFont="1" applyBorder="1" applyAlignment="1" applyProtection="1">
      <alignment horizontal="left" vertical="center"/>
      <protection locked="0"/>
    </xf>
    <xf numFmtId="0" fontId="47" fillId="0" borderId="0" xfId="0" applyFont="1"/>
    <xf numFmtId="0" fontId="46" fillId="0" borderId="0" xfId="0" applyFont="1"/>
    <xf numFmtId="0" fontId="30" fillId="0" borderId="0" xfId="0" applyFont="1" applyAlignment="1">
      <alignment horizontal="left" vertical="center" wrapText="1"/>
    </xf>
    <xf numFmtId="49" fontId="48" fillId="0" borderId="0" xfId="0" applyNumberFormat="1" applyFont="1" applyAlignment="1">
      <alignment horizontal="left" wrapText="1"/>
    </xf>
    <xf numFmtId="0" fontId="20" fillId="0" borderId="0" xfId="0" applyFont="1" applyAlignment="1">
      <alignment horizontal="left" vertical="center" wrapText="1"/>
    </xf>
    <xf numFmtId="0" fontId="20" fillId="0" borderId="12" xfId="0" applyFont="1" applyBorder="1" applyAlignment="1" applyProtection="1">
      <alignment horizontal="left" vertical="center"/>
      <protection locked="0"/>
    </xf>
    <xf numFmtId="0" fontId="23" fillId="0" borderId="0" xfId="0" applyFont="1" applyAlignment="1">
      <alignment horizontal="center" vertical="center" wrapText="1"/>
    </xf>
    <xf numFmtId="0" fontId="20" fillId="0" borderId="0" xfId="0" applyFont="1" applyAlignment="1">
      <alignment horizontal="right" vertical="top" wrapText="1"/>
    </xf>
    <xf numFmtId="0" fontId="52" fillId="0" borderId="0" xfId="0" applyFont="1" applyAlignment="1">
      <alignment horizontal="center" vertical="center"/>
    </xf>
    <xf numFmtId="0" fontId="53" fillId="0" borderId="0" xfId="0" applyFont="1" applyAlignment="1">
      <alignment horizontal="left" vertical="center" wrapText="1"/>
    </xf>
    <xf numFmtId="0" fontId="32" fillId="0" borderId="0" xfId="0" applyFont="1" applyAlignment="1">
      <alignment horizontal="center" vertical="center"/>
    </xf>
    <xf numFmtId="0" fontId="70" fillId="0" borderId="0" xfId="0" applyFont="1"/>
    <xf numFmtId="0" fontId="33" fillId="0" borderId="0" xfId="0" applyFont="1" applyAlignment="1">
      <alignment horizontal="left" wrapText="1"/>
    </xf>
    <xf numFmtId="0" fontId="30" fillId="0" borderId="0" xfId="0" applyFont="1" applyAlignment="1">
      <alignment vertical="center" wrapText="1"/>
    </xf>
    <xf numFmtId="0" fontId="81" fillId="0" borderId="0" xfId="0" applyFont="1"/>
    <xf numFmtId="0" fontId="37" fillId="0" borderId="0" xfId="0" applyFont="1" applyAlignment="1">
      <alignment horizontal="left" vertical="center" wrapText="1"/>
    </xf>
    <xf numFmtId="0" fontId="57" fillId="0" borderId="0" xfId="0" applyFont="1" applyAlignment="1">
      <alignment horizontal="left" vertical="center" wrapText="1"/>
    </xf>
    <xf numFmtId="0" fontId="58" fillId="0" borderId="0" xfId="0" applyFont="1" applyAlignment="1">
      <alignment horizontal="left" vertical="center" wrapText="1"/>
    </xf>
    <xf numFmtId="0" fontId="45" fillId="0" borderId="0" xfId="0" applyFont="1" applyAlignment="1">
      <alignment horizontal="center" vertical="center" wrapText="1"/>
    </xf>
    <xf numFmtId="0" fontId="69" fillId="0" borderId="0" xfId="0" applyFont="1" applyAlignment="1">
      <alignment horizontal="left" vertical="top" wrapText="1"/>
    </xf>
    <xf numFmtId="0" fontId="59" fillId="0" borderId="0" xfId="0" applyFont="1"/>
    <xf numFmtId="0" fontId="96" fillId="0" borderId="17" xfId="0" applyFont="1" applyBorder="1" applyAlignment="1">
      <alignment vertical="center" wrapText="1"/>
    </xf>
    <xf numFmtId="4" fontId="93" fillId="0" borderId="16" xfId="0" applyNumberFormat="1" applyFont="1" applyBorder="1" applyAlignment="1">
      <alignment horizontal="right" vertical="center" wrapText="1"/>
    </xf>
    <xf numFmtId="4" fontId="93" fillId="0" borderId="15" xfId="0" applyNumberFormat="1" applyFont="1" applyBorder="1" applyAlignment="1">
      <alignment horizontal="right" vertical="center" wrapText="1"/>
    </xf>
    <xf numFmtId="0" fontId="91" fillId="0" borderId="21" xfId="0" quotePrefix="1" applyFont="1" applyBorder="1" applyAlignment="1">
      <alignment horizontal="left" vertical="center" wrapText="1"/>
    </xf>
    <xf numFmtId="0" fontId="91" fillId="0" borderId="21" xfId="0" applyFont="1" applyBorder="1" applyAlignment="1">
      <alignment horizontal="left" vertical="center" wrapText="1"/>
    </xf>
    <xf numFmtId="0" fontId="76" fillId="0" borderId="0" xfId="0" applyFont="1" applyAlignment="1">
      <alignment horizontal="left" vertical="center" wrapText="1"/>
    </xf>
    <xf numFmtId="0" fontId="42" fillId="0" borderId="0" xfId="0" applyFont="1" applyAlignment="1">
      <alignment horizontal="right" vertical="center" wrapText="1"/>
    </xf>
    <xf numFmtId="0" fontId="78" fillId="0" borderId="0" xfId="0" applyFont="1" applyAlignment="1">
      <alignment horizontal="left" vertical="center" wrapText="1"/>
    </xf>
    <xf numFmtId="4" fontId="61" fillId="0" borderId="0" xfId="0" applyNumberFormat="1" applyFont="1" applyAlignment="1">
      <alignment horizontal="right" vertical="center" wrapText="1"/>
    </xf>
    <xf numFmtId="0" fontId="91" fillId="0" borderId="0" xfId="0" applyFont="1" applyAlignment="1">
      <alignment horizontal="left" vertical="center" wrapText="1"/>
    </xf>
    <xf numFmtId="0" fontId="25" fillId="0" borderId="0" xfId="0" applyFont="1" applyAlignment="1">
      <alignment horizontal="left" vertical="center" wrapText="1"/>
    </xf>
    <xf numFmtId="0" fontId="20" fillId="0" borderId="0" xfId="0" applyFont="1" applyAlignment="1">
      <alignment horizontal="center" vertical="center" wrapText="1"/>
    </xf>
    <xf numFmtId="0" fontId="91" fillId="0" borderId="0" xfId="0" applyFont="1" applyAlignment="1">
      <alignment horizontal="center" vertical="center" wrapText="1"/>
    </xf>
    <xf numFmtId="0" fontId="59" fillId="0" borderId="0" xfId="0" applyFont="1" applyAlignment="1">
      <alignment vertical="center" wrapText="1"/>
    </xf>
    <xf numFmtId="1" fontId="23" fillId="0" borderId="0" xfId="0" applyNumberFormat="1" applyFont="1" applyAlignment="1">
      <alignment horizontal="right" vertical="center" wrapText="1"/>
    </xf>
    <xf numFmtId="0" fontId="0" fillId="0" borderId="0" xfId="0" applyAlignment="1">
      <alignment wrapText="1"/>
    </xf>
    <xf numFmtId="0" fontId="30" fillId="0" borderId="0" xfId="0" applyFont="1" applyAlignment="1">
      <alignment horizontal="center" vertical="top" wrapText="1"/>
    </xf>
    <xf numFmtId="0" fontId="37" fillId="0" borderId="0" xfId="0" applyFont="1"/>
    <xf numFmtId="0" fontId="32" fillId="0" borderId="0" xfId="0" applyFont="1" applyAlignment="1">
      <alignment vertical="center" wrapText="1"/>
    </xf>
    <xf numFmtId="0" fontId="44" fillId="0" borderId="12" xfId="0" applyFont="1" applyBorder="1" applyAlignment="1">
      <alignment horizontal="center" vertical="center" wrapText="1"/>
    </xf>
    <xf numFmtId="49" fontId="48" fillId="0" borderId="0" xfId="0" applyNumberFormat="1" applyFont="1" applyAlignment="1">
      <alignment wrapText="1"/>
    </xf>
    <xf numFmtId="0" fontId="38" fillId="0" borderId="0" xfId="0" applyFont="1" applyAlignment="1">
      <alignment horizontal="left" vertical="center" wrapText="1"/>
    </xf>
    <xf numFmtId="0" fontId="71" fillId="0" borderId="0" xfId="0" applyFont="1" applyAlignment="1">
      <alignment horizontal="left" vertical="center" wrapText="1"/>
    </xf>
    <xf numFmtId="0" fontId="42" fillId="0" borderId="0" xfId="0" applyFont="1" applyAlignment="1">
      <alignment horizontal="left" vertical="center" wrapText="1"/>
    </xf>
    <xf numFmtId="4" fontId="92" fillId="0" borderId="0" xfId="0" applyNumberFormat="1" applyFont="1" applyAlignment="1">
      <alignment horizontal="right" vertical="center" wrapText="1"/>
    </xf>
    <xf numFmtId="0" fontId="21" fillId="0" borderId="0" xfId="0" applyFont="1" applyAlignment="1">
      <alignment horizontal="left" vertical="center" wrapText="1"/>
    </xf>
    <xf numFmtId="4" fontId="93" fillId="0" borderId="24" xfId="0" applyNumberFormat="1" applyFont="1" applyBorder="1" applyAlignment="1">
      <alignment horizontal="right" vertical="center" wrapText="1"/>
    </xf>
    <xf numFmtId="4" fontId="60" fillId="0" borderId="0" xfId="0" applyNumberFormat="1" applyFont="1" applyAlignment="1">
      <alignment horizontal="right" vertical="center" wrapText="1"/>
    </xf>
    <xf numFmtId="0" fontId="59" fillId="0" borderId="0" xfId="0" applyFont="1" applyAlignment="1">
      <alignment horizontal="left" vertical="center" wrapText="1"/>
    </xf>
    <xf numFmtId="4" fontId="93" fillId="0" borderId="0" xfId="0" applyNumberFormat="1" applyFont="1" applyAlignment="1">
      <alignment horizontal="right" vertical="center" wrapText="1"/>
    </xf>
    <xf numFmtId="0" fontId="87" fillId="0" borderId="0" xfId="0" applyFont="1" applyAlignment="1">
      <alignment horizontal="left" vertical="center" wrapText="1"/>
    </xf>
    <xf numFmtId="4" fontId="32" fillId="0" borderId="0" xfId="0" applyNumberFormat="1" applyFont="1"/>
    <xf numFmtId="0" fontId="0" fillId="0" borderId="0" xfId="0" applyAlignment="1">
      <alignment vertical="top"/>
    </xf>
    <xf numFmtId="0" fontId="32" fillId="34" borderId="22" xfId="0" applyFont="1" applyFill="1" applyBorder="1" applyProtection="1">
      <protection locked="0"/>
    </xf>
    <xf numFmtId="0" fontId="32" fillId="0" borderId="0" xfId="0" applyFont="1" applyAlignment="1" applyProtection="1">
      <alignment horizontal="left" vertical="top"/>
      <protection locked="0"/>
    </xf>
    <xf numFmtId="0" fontId="74" fillId="0" borderId="34" xfId="0" applyFont="1" applyBorder="1" applyAlignment="1" applyProtection="1">
      <alignment horizontal="left"/>
      <protection locked="0"/>
    </xf>
    <xf numFmtId="0" fontId="74" fillId="0" borderId="22" xfId="0" applyFont="1" applyBorder="1" applyAlignment="1" applyProtection="1">
      <alignment horizontal="left"/>
      <protection locked="0"/>
    </xf>
    <xf numFmtId="20" fontId="20" fillId="0" borderId="12" xfId="0" applyNumberFormat="1" applyFont="1" applyBorder="1" applyAlignment="1" applyProtection="1">
      <alignment horizontal="left" vertical="center"/>
      <protection locked="0"/>
    </xf>
    <xf numFmtId="0" fontId="53" fillId="40" borderId="0" xfId="0" applyFont="1" applyFill="1" applyAlignment="1">
      <alignment horizontal="left" vertical="center" wrapText="1"/>
    </xf>
    <xf numFmtId="0" fontId="44" fillId="0" borderId="0" xfId="0" applyFont="1" applyAlignment="1" applyProtection="1">
      <alignment vertical="center" wrapText="1"/>
      <protection locked="0"/>
    </xf>
    <xf numFmtId="0" fontId="44" fillId="0" borderId="10" xfId="0" applyFont="1" applyBorder="1" applyAlignment="1">
      <alignment vertical="center" wrapText="1"/>
    </xf>
    <xf numFmtId="14" fontId="20" fillId="0" borderId="22" xfId="0" applyNumberFormat="1" applyFont="1" applyBorder="1" applyAlignment="1" applyProtection="1">
      <alignment horizontal="left" vertical="center"/>
      <protection locked="0"/>
    </xf>
    <xf numFmtId="0" fontId="36" fillId="0" borderId="0" xfId="0" applyFont="1"/>
    <xf numFmtId="0" fontId="25" fillId="0" borderId="0" xfId="0" applyFont="1"/>
    <xf numFmtId="0" fontId="23" fillId="38" borderId="23" xfId="0" applyFont="1" applyFill="1" applyBorder="1"/>
    <xf numFmtId="0" fontId="21" fillId="38" borderId="25" xfId="0" applyFont="1" applyFill="1" applyBorder="1"/>
    <xf numFmtId="0" fontId="25" fillId="38" borderId="25" xfId="0" applyFont="1" applyFill="1" applyBorder="1" applyAlignment="1">
      <alignment horizontal="left" vertical="center" wrapText="1"/>
    </xf>
    <xf numFmtId="0" fontId="25" fillId="38" borderId="24" xfId="0" applyFont="1" applyFill="1" applyBorder="1"/>
    <xf numFmtId="0" fontId="73" fillId="0" borderId="0" xfId="0" applyFont="1" applyAlignment="1">
      <alignment horizontal="center"/>
    </xf>
    <xf numFmtId="0" fontId="20" fillId="0" borderId="22" xfId="0" applyFont="1" applyBorder="1"/>
    <xf numFmtId="0" fontId="48" fillId="0" borderId="22" xfId="0" applyFont="1" applyBorder="1"/>
    <xf numFmtId="49" fontId="20" fillId="43" borderId="0" xfId="0" applyNumberFormat="1" applyFont="1" applyFill="1"/>
    <xf numFmtId="165" fontId="73" fillId="0" borderId="0" xfId="0" applyNumberFormat="1" applyFont="1" applyAlignment="1">
      <alignment horizontal="center" wrapText="1"/>
    </xf>
    <xf numFmtId="0" fontId="20" fillId="0" borderId="12" xfId="0" applyFont="1" applyBorder="1"/>
    <xf numFmtId="0" fontId="32" fillId="34" borderId="12" xfId="0" applyFont="1" applyFill="1" applyBorder="1" applyAlignment="1">
      <alignment horizontal="left" vertical="center"/>
    </xf>
    <xf numFmtId="0" fontId="48" fillId="0" borderId="12" xfId="0" applyFont="1" applyBorder="1"/>
    <xf numFmtId="49" fontId="20" fillId="40" borderId="0" xfId="0" applyNumberFormat="1" applyFont="1" applyFill="1"/>
    <xf numFmtId="0" fontId="48" fillId="0" borderId="12" xfId="0" applyFont="1" applyBorder="1" applyAlignment="1">
      <alignment horizontal="left" vertical="top"/>
    </xf>
    <xf numFmtId="49" fontId="20" fillId="42" borderId="0" xfId="0" applyNumberFormat="1" applyFont="1" applyFill="1"/>
    <xf numFmtId="0" fontId="28" fillId="41" borderId="0" xfId="0" applyFont="1" applyFill="1"/>
    <xf numFmtId="165" fontId="32" fillId="0" borderId="12" xfId="0" applyNumberFormat="1" applyFont="1" applyBorder="1" applyAlignment="1">
      <alignment horizontal="left" vertical="center" wrapText="1"/>
    </xf>
    <xf numFmtId="165" fontId="72" fillId="0" borderId="0" xfId="0" applyNumberFormat="1" applyFont="1" applyAlignment="1">
      <alignment vertical="center" wrapText="1"/>
    </xf>
    <xf numFmtId="165" fontId="32" fillId="0" borderId="12" xfId="0" applyNumberFormat="1" applyFont="1" applyBorder="1" applyAlignment="1">
      <alignment horizontal="left" vertical="center"/>
    </xf>
    <xf numFmtId="0" fontId="32" fillId="0" borderId="12" xfId="0" applyFont="1" applyBorder="1" applyAlignment="1">
      <alignment horizontal="left" vertical="center"/>
    </xf>
    <xf numFmtId="0" fontId="32" fillId="0" borderId="12" xfId="0" applyFont="1" applyBorder="1" applyAlignment="1">
      <alignment horizontal="left" vertical="center" wrapText="1"/>
    </xf>
    <xf numFmtId="0" fontId="43" fillId="0" borderId="0" xfId="0" applyFont="1"/>
    <xf numFmtId="4" fontId="32" fillId="0" borderId="12" xfId="0" applyNumberFormat="1" applyFont="1" applyBorder="1" applyAlignment="1">
      <alignment horizontal="left" vertical="center"/>
    </xf>
    <xf numFmtId="0" fontId="36" fillId="0" borderId="0" xfId="0" applyFont="1" applyAlignment="1">
      <alignment horizontal="center"/>
    </xf>
    <xf numFmtId="0" fontId="22" fillId="0" borderId="0" xfId="0" applyFont="1" applyAlignment="1">
      <alignment vertical="top"/>
    </xf>
    <xf numFmtId="0" fontId="20" fillId="0" borderId="22" xfId="0" applyFont="1" applyBorder="1" applyAlignment="1">
      <alignment horizontal="left" vertical="top"/>
    </xf>
    <xf numFmtId="167" fontId="32" fillId="0" borderId="12" xfId="0" applyNumberFormat="1" applyFont="1" applyBorder="1" applyAlignment="1">
      <alignment horizontal="left"/>
    </xf>
    <xf numFmtId="167" fontId="32" fillId="0" borderId="21" xfId="0" applyNumberFormat="1" applyFont="1" applyBorder="1" applyAlignment="1">
      <alignment horizontal="left"/>
    </xf>
    <xf numFmtId="0" fontId="20" fillId="0" borderId="12" xfId="0" applyFont="1" applyBorder="1" applyAlignment="1">
      <alignment horizontal="left" vertical="top"/>
    </xf>
    <xf numFmtId="164" fontId="32" fillId="0" borderId="22" xfId="0" applyNumberFormat="1" applyFont="1" applyBorder="1" applyAlignment="1">
      <alignment horizontal="left" vertical="top"/>
    </xf>
    <xf numFmtId="164" fontId="32" fillId="0" borderId="12" xfId="0" applyNumberFormat="1" applyFont="1" applyBorder="1" applyAlignment="1">
      <alignment horizontal="left" vertical="top"/>
    </xf>
    <xf numFmtId="0" fontId="32" fillId="0" borderId="12" xfId="0" applyFont="1" applyBorder="1" applyAlignment="1">
      <alignment horizontal="left" vertical="top"/>
    </xf>
    <xf numFmtId="14" fontId="20" fillId="0" borderId="0" xfId="0" applyNumberFormat="1" applyFont="1"/>
    <xf numFmtId="0" fontId="48" fillId="0" borderId="0" xfId="0" applyFont="1" applyAlignment="1">
      <alignment horizontal="left"/>
    </xf>
    <xf numFmtId="0" fontId="23" fillId="0" borderId="0" xfId="0" applyFont="1"/>
    <xf numFmtId="167" fontId="32" fillId="0" borderId="0" xfId="0" applyNumberFormat="1" applyFont="1" applyAlignment="1" applyProtection="1">
      <alignment horizontal="left" vertical="center" wrapText="1"/>
      <protection locked="0"/>
    </xf>
    <xf numFmtId="0" fontId="34" fillId="0" borderId="0" xfId="0" applyFont="1" applyAlignment="1">
      <alignment horizontal="center"/>
    </xf>
    <xf numFmtId="0" fontId="21" fillId="0" borderId="12" xfId="0" applyFont="1" applyBorder="1"/>
    <xf numFmtId="0" fontId="21" fillId="0" borderId="12" xfId="0" applyFont="1" applyBorder="1" applyAlignment="1">
      <alignment wrapText="1"/>
    </xf>
    <xf numFmtId="0" fontId="32" fillId="0" borderId="0" xfId="0" applyFont="1" applyAlignment="1">
      <alignment wrapText="1"/>
    </xf>
    <xf numFmtId="4" fontId="30" fillId="0" borderId="0" xfId="0" applyNumberFormat="1" applyFont="1" applyAlignment="1">
      <alignment vertical="top" wrapText="1"/>
    </xf>
    <xf numFmtId="0" fontId="0" fillId="0" borderId="0" xfId="0" applyAlignment="1">
      <alignment horizontal="left"/>
    </xf>
    <xf numFmtId="0" fontId="16" fillId="0" borderId="0" xfId="0" applyFont="1" applyProtection="1">
      <protection locked="0"/>
    </xf>
    <xf numFmtId="0" fontId="0" fillId="0" borderId="0" xfId="0" applyProtection="1">
      <protection locked="0"/>
    </xf>
    <xf numFmtId="0" fontId="0" fillId="0" borderId="28" xfId="0" applyBorder="1" applyProtection="1">
      <protection locked="0"/>
    </xf>
    <xf numFmtId="0" fontId="0" fillId="0" borderId="30" xfId="0" applyBorder="1" applyProtection="1">
      <protection locked="0"/>
    </xf>
    <xf numFmtId="0" fontId="99" fillId="0" borderId="30" xfId="0" applyFont="1" applyBorder="1" applyProtection="1">
      <protection locked="0"/>
    </xf>
    <xf numFmtId="0" fontId="0" fillId="0" borderId="33" xfId="0" applyBorder="1" applyProtection="1">
      <protection locked="0"/>
    </xf>
    <xf numFmtId="0" fontId="99" fillId="0" borderId="30" xfId="0" applyFont="1" applyBorder="1" applyAlignment="1" applyProtection="1">
      <alignment horizontal="left"/>
      <protection locked="0"/>
    </xf>
    <xf numFmtId="0" fontId="99" fillId="0" borderId="33" xfId="0" applyFont="1" applyBorder="1" applyAlignment="1" applyProtection="1">
      <alignment horizontal="left"/>
      <protection locked="0"/>
    </xf>
    <xf numFmtId="0" fontId="0" fillId="0" borderId="0" xfId="0" applyAlignment="1" applyProtection="1">
      <alignment horizontal="left"/>
      <protection locked="0"/>
    </xf>
    <xf numFmtId="0" fontId="0" fillId="0" borderId="27" xfId="0" applyBorder="1" applyProtection="1">
      <protection locked="0"/>
    </xf>
    <xf numFmtId="0" fontId="50" fillId="0" borderId="0" xfId="0" applyFont="1" applyProtection="1">
      <protection locked="0"/>
    </xf>
    <xf numFmtId="0" fontId="0" fillId="0" borderId="32" xfId="0" applyBorder="1" applyProtection="1">
      <protection locked="0"/>
    </xf>
    <xf numFmtId="0" fontId="102" fillId="0" borderId="32" xfId="0" applyFont="1" applyBorder="1" applyProtection="1">
      <protection locked="0"/>
    </xf>
    <xf numFmtId="0" fontId="99" fillId="0" borderId="0" xfId="0" applyFont="1" applyAlignment="1" applyProtection="1">
      <alignment horizontal="left"/>
      <protection locked="0"/>
    </xf>
    <xf numFmtId="0" fontId="102" fillId="0" borderId="0" xfId="0" applyFont="1" applyProtection="1">
      <protection locked="0"/>
    </xf>
    <xf numFmtId="0" fontId="102" fillId="0" borderId="27" xfId="0" applyFont="1" applyBorder="1" applyProtection="1">
      <protection locked="0"/>
    </xf>
    <xf numFmtId="0" fontId="30" fillId="0" borderId="0" xfId="0" applyFont="1" applyAlignment="1">
      <alignment vertical="center"/>
    </xf>
    <xf numFmtId="0" fontId="104" fillId="0" borderId="12" xfId="0" applyFont="1" applyBorder="1" applyAlignment="1" applyProtection="1">
      <alignment horizontal="left"/>
      <protection locked="0"/>
    </xf>
    <xf numFmtId="170" fontId="21" fillId="0" borderId="35" xfId="0" applyNumberFormat="1" applyFont="1" applyBorder="1" applyAlignment="1">
      <alignment horizontal="right" vertical="center" wrapText="1"/>
    </xf>
    <xf numFmtId="0" fontId="20" fillId="0" borderId="0" xfId="0" applyFont="1" applyAlignment="1">
      <alignment horizontal="right"/>
    </xf>
    <xf numFmtId="4" fontId="36" fillId="0" borderId="12" xfId="0" applyNumberFormat="1" applyFont="1" applyBorder="1" applyAlignment="1">
      <alignment vertical="center" wrapText="1"/>
    </xf>
    <xf numFmtId="4" fontId="36" fillId="0" borderId="12" xfId="0" applyNumberFormat="1" applyFont="1" applyBorder="1" applyAlignment="1">
      <alignment horizontal="right" vertical="center" wrapText="1"/>
    </xf>
    <xf numFmtId="0" fontId="91" fillId="0" borderId="16" xfId="0" applyFont="1" applyBorder="1" applyAlignment="1">
      <alignment horizontal="left" vertical="center" wrapText="1"/>
    </xf>
    <xf numFmtId="165" fontId="47" fillId="0" borderId="0" xfId="0" applyNumberFormat="1" applyFont="1" applyAlignment="1">
      <alignment horizontal="left" vertical="center" wrapText="1"/>
    </xf>
    <xf numFmtId="0" fontId="32" fillId="0" borderId="0" xfId="0" applyFont="1" applyAlignment="1">
      <alignment horizontal="right"/>
    </xf>
    <xf numFmtId="0" fontId="39" fillId="0" borderId="12" xfId="0" applyFont="1" applyBorder="1" applyAlignment="1">
      <alignment vertical="center"/>
    </xf>
    <xf numFmtId="0" fontId="92" fillId="0" borderId="0" xfId="0" applyFont="1" applyAlignment="1">
      <alignment vertical="center"/>
    </xf>
    <xf numFmtId="4" fontId="36" fillId="0" borderId="12" xfId="0" applyNumberFormat="1" applyFont="1" applyBorder="1"/>
    <xf numFmtId="4" fontId="61" fillId="0" borderId="0" xfId="0" applyNumberFormat="1" applyFont="1" applyAlignment="1">
      <alignment vertical="center" wrapText="1"/>
    </xf>
    <xf numFmtId="4" fontId="36" fillId="0" borderId="0" xfId="0" applyNumberFormat="1" applyFont="1" applyAlignment="1">
      <alignment vertical="center" wrapText="1"/>
    </xf>
    <xf numFmtId="165" fontId="47" fillId="0" borderId="0" xfId="0" applyNumberFormat="1" applyFont="1" applyAlignment="1">
      <alignment horizontal="center"/>
    </xf>
    <xf numFmtId="0" fontId="42" fillId="0" borderId="0" xfId="0" applyFont="1" applyAlignment="1">
      <alignment vertical="center" wrapText="1"/>
    </xf>
    <xf numFmtId="0" fontId="42" fillId="0" borderId="14" xfId="0" applyFont="1" applyBorder="1" applyAlignment="1">
      <alignment vertical="center" wrapText="1"/>
    </xf>
    <xf numFmtId="0" fontId="37" fillId="0" borderId="15" xfId="0" applyFont="1" applyBorder="1" applyAlignment="1">
      <alignment horizontal="left" vertical="center" wrapText="1"/>
    </xf>
    <xf numFmtId="0" fontId="42" fillId="0" borderId="12" xfId="0" applyFont="1" applyBorder="1" applyAlignment="1">
      <alignment vertical="center" wrapText="1"/>
    </xf>
    <xf numFmtId="4" fontId="21" fillId="0" borderId="12" xfId="0" applyNumberFormat="1" applyFont="1" applyBorder="1" applyAlignment="1">
      <alignment vertical="center" wrapText="1"/>
    </xf>
    <xf numFmtId="4" fontId="21" fillId="0" borderId="0" xfId="0" applyNumberFormat="1" applyFont="1" applyAlignment="1">
      <alignment vertical="center" wrapText="1"/>
    </xf>
    <xf numFmtId="4" fontId="93" fillId="0" borderId="0" xfId="0" applyNumberFormat="1" applyFont="1" applyAlignment="1">
      <alignment vertical="center" wrapText="1"/>
    </xf>
    <xf numFmtId="0" fontId="48" fillId="0" borderId="0" xfId="0" applyFont="1" applyAlignment="1">
      <alignment vertical="center" wrapText="1"/>
    </xf>
    <xf numFmtId="0" fontId="28" fillId="0" borderId="0" xfId="0" applyFont="1" applyAlignment="1">
      <alignment wrapText="1"/>
    </xf>
    <xf numFmtId="165" fontId="47" fillId="0" borderId="0" xfId="0" applyNumberFormat="1" applyFont="1" applyAlignment="1">
      <alignment vertical="center" wrapText="1"/>
    </xf>
    <xf numFmtId="0" fontId="47" fillId="0" borderId="0" xfId="0" applyFont="1" applyAlignment="1">
      <alignment vertical="center" wrapText="1"/>
    </xf>
    <xf numFmtId="0" fontId="21" fillId="0" borderId="0" xfId="0" applyFont="1" applyAlignment="1">
      <alignment horizontal="center"/>
    </xf>
    <xf numFmtId="170" fontId="39" fillId="0" borderId="12" xfId="0" applyNumberFormat="1" applyFont="1" applyBorder="1" applyAlignment="1">
      <alignment vertical="center" wrapText="1"/>
    </xf>
    <xf numFmtId="4" fontId="46" fillId="0" borderId="0" xfId="0" applyNumberFormat="1" applyFont="1"/>
    <xf numFmtId="0" fontId="48" fillId="0" borderId="22" xfId="0" applyFont="1" applyBorder="1" applyAlignment="1" applyProtection="1">
      <alignment horizontal="left"/>
      <protection locked="0"/>
    </xf>
    <xf numFmtId="0" fontId="48" fillId="0" borderId="12" xfId="0" applyFont="1" applyBorder="1" applyAlignment="1" applyProtection="1">
      <alignment horizontal="left"/>
      <protection locked="0"/>
    </xf>
    <xf numFmtId="0" fontId="25" fillId="0" borderId="22" xfId="0" applyFont="1" applyBorder="1" applyProtection="1">
      <protection locked="0"/>
    </xf>
    <xf numFmtId="0" fontId="25" fillId="0" borderId="12" xfId="0" applyFont="1" applyBorder="1" applyProtection="1">
      <protection locked="0"/>
    </xf>
    <xf numFmtId="0" fontId="112" fillId="0" borderId="0" xfId="0" applyFont="1"/>
    <xf numFmtId="0" fontId="33" fillId="0" borderId="0" xfId="0" applyFont="1" applyProtection="1">
      <protection hidden="1"/>
    </xf>
    <xf numFmtId="0" fontId="33" fillId="0" borderId="0" xfId="0" applyFont="1" applyAlignment="1">
      <alignment vertical="center" wrapText="1"/>
    </xf>
    <xf numFmtId="0" fontId="99" fillId="0" borderId="28" xfId="0" applyFont="1" applyBorder="1" applyProtection="1">
      <protection locked="0"/>
    </xf>
    <xf numFmtId="49" fontId="32" fillId="0" borderId="12" xfId="0" applyNumberFormat="1" applyFont="1" applyBorder="1" applyAlignment="1">
      <alignment horizontal="left" vertical="top"/>
    </xf>
    <xf numFmtId="0" fontId="100" fillId="0" borderId="0" xfId="0" applyFont="1" applyProtection="1">
      <protection locked="0"/>
    </xf>
    <xf numFmtId="0" fontId="100" fillId="0" borderId="30" xfId="0" applyFont="1" applyBorder="1" applyProtection="1">
      <protection locked="0"/>
    </xf>
    <xf numFmtId="0" fontId="100" fillId="0" borderId="30" xfId="0" applyFont="1" applyBorder="1" applyAlignment="1" applyProtection="1">
      <alignment horizontal="left" vertical="top" wrapText="1"/>
      <protection locked="0"/>
    </xf>
    <xf numFmtId="0" fontId="50" fillId="0" borderId="30" xfId="0" applyFont="1" applyBorder="1" applyProtection="1">
      <protection locked="0"/>
    </xf>
    <xf numFmtId="0" fontId="100" fillId="0" borderId="33" xfId="0" applyFont="1" applyBorder="1" applyProtection="1">
      <protection locked="0"/>
    </xf>
    <xf numFmtId="1" fontId="100" fillId="0" borderId="30" xfId="0" applyNumberFormat="1" applyFont="1" applyBorder="1" applyAlignment="1" applyProtection="1">
      <alignment horizontal="left"/>
      <protection locked="0"/>
    </xf>
    <xf numFmtId="0" fontId="14" fillId="0" borderId="0" xfId="0" applyFont="1" applyProtection="1">
      <protection locked="0"/>
    </xf>
    <xf numFmtId="0" fontId="16" fillId="0" borderId="0" xfId="0" applyFont="1"/>
    <xf numFmtId="0" fontId="16" fillId="35" borderId="26" xfId="0" applyFont="1" applyFill="1" applyBorder="1"/>
    <xf numFmtId="0" fontId="0" fillId="35" borderId="27" xfId="0" applyFill="1" applyBorder="1"/>
    <xf numFmtId="0" fontId="0" fillId="0" borderId="27" xfId="0" applyBorder="1"/>
    <xf numFmtId="0" fontId="0" fillId="0" borderId="27" xfId="0" applyBorder="1" applyAlignment="1">
      <alignment horizontal="left"/>
    </xf>
    <xf numFmtId="0" fontId="0" fillId="35" borderId="29" xfId="0" applyFill="1" applyBorder="1"/>
    <xf numFmtId="0" fontId="0" fillId="35" borderId="0" xfId="0" applyFill="1"/>
    <xf numFmtId="0" fontId="50" fillId="0" borderId="0" xfId="0" applyFont="1" applyAlignment="1">
      <alignment horizontal="left"/>
    </xf>
    <xf numFmtId="14" fontId="0" fillId="0" borderId="0" xfId="0" applyNumberFormat="1" applyAlignment="1">
      <alignment horizontal="left"/>
    </xf>
    <xf numFmtId="0" fontId="0" fillId="35" borderId="31" xfId="0" applyFill="1" applyBorder="1"/>
    <xf numFmtId="0" fontId="50" fillId="35" borderId="32" xfId="0" applyFont="1" applyFill="1" applyBorder="1"/>
    <xf numFmtId="0" fontId="50" fillId="0" borderId="32" xfId="0" applyFont="1" applyBorder="1"/>
    <xf numFmtId="0" fontId="101" fillId="0" borderId="32" xfId="0" applyFont="1" applyBorder="1" applyAlignment="1">
      <alignment horizontal="left"/>
    </xf>
    <xf numFmtId="0" fontId="101" fillId="0" borderId="0" xfId="0" applyFont="1" applyAlignment="1">
      <alignment horizontal="left"/>
    </xf>
    <xf numFmtId="0" fontId="16" fillId="46" borderId="26" xfId="0" applyFont="1" applyFill="1" applyBorder="1" applyAlignment="1">
      <alignment vertical="top"/>
    </xf>
    <xf numFmtId="0" fontId="0" fillId="46" borderId="27" xfId="0" applyFill="1" applyBorder="1"/>
    <xf numFmtId="0" fontId="16" fillId="46" borderId="29" xfId="0" applyFont="1" applyFill="1" applyBorder="1" applyAlignment="1">
      <alignment vertical="top"/>
    </xf>
    <xf numFmtId="0" fontId="0" fillId="46" borderId="0" xfId="0" applyFill="1"/>
    <xf numFmtId="0" fontId="0" fillId="46" borderId="0" xfId="0" applyFill="1" applyAlignment="1">
      <alignment wrapText="1"/>
    </xf>
    <xf numFmtId="0" fontId="0" fillId="46" borderId="31" xfId="0" applyFill="1" applyBorder="1"/>
    <xf numFmtId="0" fontId="0" fillId="46" borderId="32" xfId="0" applyFill="1" applyBorder="1"/>
    <xf numFmtId="0" fontId="0" fillId="0" borderId="32" xfId="0" applyBorder="1"/>
    <xf numFmtId="0" fontId="50" fillId="0" borderId="32" xfId="0" applyFont="1" applyBorder="1" applyAlignment="1">
      <alignment horizontal="left"/>
    </xf>
    <xf numFmtId="0" fontId="14" fillId="0" borderId="0" xfId="0" applyFont="1" applyAlignment="1">
      <alignment horizontal="left"/>
    </xf>
    <xf numFmtId="0" fontId="16" fillId="45" borderId="26" xfId="0" applyFont="1" applyFill="1" applyBorder="1" applyAlignment="1">
      <alignment vertical="top"/>
    </xf>
    <xf numFmtId="0" fontId="0" fillId="45" borderId="27" xfId="0" applyFill="1" applyBorder="1"/>
    <xf numFmtId="0" fontId="16" fillId="45" borderId="29" xfId="0" applyFont="1" applyFill="1" applyBorder="1" applyAlignment="1">
      <alignment vertical="top"/>
    </xf>
    <xf numFmtId="0" fontId="0" fillId="45" borderId="0" xfId="0" applyFill="1"/>
    <xf numFmtId="0" fontId="0" fillId="45" borderId="0" xfId="0" applyFill="1" applyAlignment="1">
      <alignment wrapText="1"/>
    </xf>
    <xf numFmtId="0" fontId="16" fillId="45" borderId="31" xfId="0" applyFont="1" applyFill="1" applyBorder="1" applyAlignment="1">
      <alignment vertical="top"/>
    </xf>
    <xf numFmtId="0" fontId="0" fillId="45" borderId="32" xfId="0" applyFill="1" applyBorder="1"/>
    <xf numFmtId="0" fontId="0" fillId="0" borderId="32" xfId="0" applyBorder="1" applyAlignment="1">
      <alignment horizontal="left"/>
    </xf>
    <xf numFmtId="0" fontId="16" fillId="0" borderId="0" xfId="0" applyFont="1" applyAlignment="1">
      <alignment vertical="top"/>
    </xf>
    <xf numFmtId="0" fontId="16" fillId="48" borderId="26" xfId="0" applyFont="1" applyFill="1" applyBorder="1" applyAlignment="1">
      <alignment vertical="top"/>
    </xf>
    <xf numFmtId="0" fontId="0" fillId="48" borderId="27" xfId="0" applyFill="1" applyBorder="1"/>
    <xf numFmtId="44" fontId="0" fillId="0" borderId="27" xfId="0" applyNumberFormat="1" applyBorder="1"/>
    <xf numFmtId="0" fontId="0" fillId="48" borderId="29" xfId="0" applyFill="1" applyBorder="1" applyAlignment="1">
      <alignment vertical="top"/>
    </xf>
    <xf numFmtId="0" fontId="0" fillId="48" borderId="0" xfId="0" applyFill="1"/>
    <xf numFmtId="44" fontId="0" fillId="0" borderId="0" xfId="0" applyNumberFormat="1"/>
    <xf numFmtId="0" fontId="50" fillId="48" borderId="0" xfId="0" applyFont="1" applyFill="1" applyAlignment="1">
      <alignment wrapText="1"/>
    </xf>
    <xf numFmtId="0" fontId="0" fillId="48" borderId="0" xfId="0" applyFill="1" applyAlignment="1">
      <alignment wrapText="1"/>
    </xf>
    <xf numFmtId="0" fontId="0" fillId="48" borderId="31" xfId="0" applyFill="1" applyBorder="1"/>
    <xf numFmtId="0" fontId="0" fillId="48" borderId="32" xfId="0" applyFill="1" applyBorder="1" applyAlignment="1">
      <alignment wrapText="1"/>
    </xf>
    <xf numFmtId="0" fontId="101" fillId="0" borderId="32" xfId="0" applyFont="1" applyBorder="1"/>
    <xf numFmtId="0" fontId="99" fillId="0" borderId="0" xfId="0" applyFont="1" applyAlignment="1">
      <alignment horizontal="left" vertical="top" wrapText="1"/>
    </xf>
    <xf numFmtId="1" fontId="0" fillId="0" borderId="27" xfId="0" applyNumberFormat="1" applyBorder="1" applyAlignment="1">
      <alignment horizontal="left"/>
    </xf>
    <xf numFmtId="1" fontId="0" fillId="0" borderId="0" xfId="0" applyNumberFormat="1" applyAlignment="1">
      <alignment horizontal="left"/>
    </xf>
    <xf numFmtId="0" fontId="16" fillId="0" borderId="0" xfId="0" applyFont="1" applyAlignment="1">
      <alignment horizontal="left" vertical="top"/>
    </xf>
    <xf numFmtId="0" fontId="16" fillId="44" borderId="26" xfId="0" applyFont="1" applyFill="1" applyBorder="1" applyAlignment="1">
      <alignment horizontal="left" vertical="top"/>
    </xf>
    <xf numFmtId="0" fontId="0" fillId="44" borderId="27" xfId="0" applyFill="1" applyBorder="1"/>
    <xf numFmtId="0" fontId="101" fillId="0" borderId="27" xfId="0" applyFont="1" applyBorder="1" applyAlignment="1">
      <alignment horizontal="left"/>
    </xf>
    <xf numFmtId="0" fontId="0" fillId="44" borderId="29" xfId="0" applyFill="1" applyBorder="1" applyAlignment="1">
      <alignment horizontal="center" vertical="top"/>
    </xf>
    <xf numFmtId="0" fontId="0" fillId="44" borderId="0" xfId="0" applyFill="1"/>
    <xf numFmtId="0" fontId="0" fillId="44" borderId="29" xfId="0" applyFill="1" applyBorder="1"/>
    <xf numFmtId="0" fontId="100" fillId="0" borderId="0" xfId="0" applyFont="1" applyAlignment="1">
      <alignment horizontal="left"/>
    </xf>
    <xf numFmtId="0" fontId="0" fillId="44" borderId="0" xfId="0" applyFill="1" applyAlignment="1">
      <alignment wrapText="1"/>
    </xf>
    <xf numFmtId="0" fontId="0" fillId="44" borderId="31" xfId="0" applyFill="1" applyBorder="1"/>
    <xf numFmtId="0" fontId="0" fillId="44" borderId="32" xfId="0" applyFill="1" applyBorder="1"/>
    <xf numFmtId="0" fontId="16" fillId="48" borderId="26" xfId="0" applyFont="1" applyFill="1" applyBorder="1"/>
    <xf numFmtId="14" fontId="0" fillId="48" borderId="27" xfId="0" applyNumberFormat="1" applyFill="1" applyBorder="1"/>
    <xf numFmtId="14" fontId="50" fillId="0" borderId="27" xfId="0" applyNumberFormat="1" applyFont="1" applyBorder="1" applyAlignment="1">
      <alignment horizontal="left"/>
    </xf>
    <xf numFmtId="0" fontId="0" fillId="48" borderId="29" xfId="0" applyFill="1" applyBorder="1"/>
    <xf numFmtId="169" fontId="0" fillId="0" borderId="0" xfId="0" applyNumberFormat="1" applyAlignment="1">
      <alignment horizontal="left" vertical="top" wrapText="1"/>
    </xf>
    <xf numFmtId="14" fontId="0" fillId="0" borderId="0" xfId="0" applyNumberFormat="1" applyAlignment="1">
      <alignment horizontal="left" vertical="top" wrapText="1"/>
    </xf>
    <xf numFmtId="0" fontId="50" fillId="48" borderId="0" xfId="0" applyFont="1" applyFill="1"/>
    <xf numFmtId="0" fontId="0" fillId="0" borderId="0" xfId="0" applyAlignment="1">
      <alignment horizontal="left" vertical="top" wrapText="1"/>
    </xf>
    <xf numFmtId="0" fontId="50" fillId="48" borderId="32" xfId="0" applyFont="1" applyFill="1" applyBorder="1" applyAlignment="1">
      <alignment wrapText="1"/>
    </xf>
    <xf numFmtId="14" fontId="0" fillId="0" borderId="32" xfId="0" applyNumberFormat="1" applyBorder="1" applyAlignment="1">
      <alignment horizontal="left"/>
    </xf>
    <xf numFmtId="0" fontId="50" fillId="0" borderId="0" xfId="0" applyFont="1" applyAlignment="1">
      <alignment wrapText="1"/>
    </xf>
    <xf numFmtId="0" fontId="16" fillId="47" borderId="26" xfId="0" applyFont="1" applyFill="1" applyBorder="1"/>
    <xf numFmtId="0" fontId="0" fillId="47" borderId="27" xfId="0" applyFill="1" applyBorder="1"/>
    <xf numFmtId="0" fontId="0" fillId="47" borderId="29" xfId="0" applyFill="1" applyBorder="1"/>
    <xf numFmtId="0" fontId="0" fillId="47" borderId="0" xfId="0" applyFill="1" applyAlignment="1">
      <alignment wrapText="1"/>
    </xf>
    <xf numFmtId="0" fontId="0" fillId="47" borderId="0" xfId="0" applyFill="1"/>
    <xf numFmtId="0" fontId="0" fillId="47" borderId="31" xfId="0" applyFill="1" applyBorder="1"/>
    <xf numFmtId="0" fontId="0" fillId="47" borderId="32" xfId="0" applyFill="1" applyBorder="1" applyAlignment="1">
      <alignment wrapText="1"/>
    </xf>
    <xf numFmtId="0" fontId="21" fillId="0" borderId="0" xfId="0" applyFont="1" applyAlignment="1" applyProtection="1">
      <alignment horizontal="left" vertical="center" wrapText="1"/>
      <protection locked="0"/>
    </xf>
    <xf numFmtId="0" fontId="20" fillId="0" borderId="0" xfId="0" applyFont="1" applyProtection="1">
      <protection locked="0"/>
    </xf>
    <xf numFmtId="0" fontId="20" fillId="0" borderId="0" xfId="0" applyFont="1" applyAlignment="1" applyProtection="1">
      <alignment horizontal="center"/>
      <protection locked="0"/>
    </xf>
    <xf numFmtId="0" fontId="47" fillId="0" borderId="0" xfId="0" applyFont="1" applyAlignment="1">
      <alignment horizontal="left" vertical="center" wrapText="1"/>
    </xf>
    <xf numFmtId="0" fontId="53" fillId="0" borderId="0" xfId="0" applyFont="1" applyAlignment="1">
      <alignment horizontal="right" vertical="center" wrapText="1"/>
    </xf>
    <xf numFmtId="0" fontId="19" fillId="35" borderId="16" xfId="0" applyFont="1" applyFill="1" applyBorder="1" applyAlignment="1">
      <alignment wrapText="1"/>
    </xf>
    <xf numFmtId="0" fontId="19" fillId="35" borderId="16" xfId="0" applyFont="1" applyFill="1" applyBorder="1" applyAlignment="1">
      <alignment vertical="center" wrapText="1"/>
    </xf>
    <xf numFmtId="0" fontId="26" fillId="35" borderId="15" xfId="0" applyFont="1" applyFill="1" applyBorder="1" applyAlignment="1">
      <alignment vertical="center" wrapText="1"/>
    </xf>
    <xf numFmtId="0" fontId="20" fillId="41" borderId="0" xfId="0" applyFont="1" applyFill="1"/>
    <xf numFmtId="0" fontId="20" fillId="43" borderId="0" xfId="0" applyFont="1" applyFill="1"/>
    <xf numFmtId="0" fontId="20" fillId="0" borderId="0" xfId="0" applyFont="1" applyAlignment="1">
      <alignment horizontal="left" vertical="top"/>
    </xf>
    <xf numFmtId="0" fontId="63" fillId="0" borderId="0" xfId="0" applyFont="1" applyAlignment="1">
      <alignment horizontal="left" vertical="top"/>
    </xf>
    <xf numFmtId="0" fontId="0" fillId="0" borderId="0" xfId="0" applyAlignment="1">
      <alignment horizontal="left" vertical="top"/>
    </xf>
    <xf numFmtId="0" fontId="33" fillId="0" borderId="0" xfId="0" applyFont="1" applyAlignment="1">
      <alignment horizontal="left" vertical="top" wrapText="1"/>
    </xf>
    <xf numFmtId="0" fontId="20" fillId="0" borderId="0" xfId="0" applyFont="1" applyAlignment="1">
      <alignment wrapText="1"/>
    </xf>
    <xf numFmtId="0" fontId="64" fillId="0" borderId="0" xfId="0" applyFont="1" applyAlignment="1">
      <alignment horizontal="left" vertical="top"/>
    </xf>
    <xf numFmtId="0" fontId="63" fillId="0" borderId="0" xfId="0" applyFont="1"/>
    <xf numFmtId="0" fontId="63" fillId="0" borderId="0" xfId="0" applyFont="1" applyAlignment="1">
      <alignment vertical="top"/>
    </xf>
    <xf numFmtId="49" fontId="21" fillId="0" borderId="0" xfId="0" applyNumberFormat="1" applyFont="1" applyAlignment="1">
      <alignment horizontal="left" vertical="center" wrapText="1" readingOrder="1"/>
    </xf>
    <xf numFmtId="49" fontId="20" fillId="0" borderId="0" xfId="0" applyNumberFormat="1" applyFont="1" applyAlignment="1">
      <alignment horizontal="left" vertical="center" wrapText="1" readingOrder="1"/>
    </xf>
    <xf numFmtId="49" fontId="20" fillId="0" borderId="0" xfId="0" applyNumberFormat="1" applyFont="1" applyAlignment="1">
      <alignment readingOrder="1"/>
    </xf>
    <xf numFmtId="4" fontId="36" fillId="0" borderId="0" xfId="0" applyNumberFormat="1" applyFont="1" applyAlignment="1">
      <alignment horizontal="right" vertical="center" wrapText="1"/>
    </xf>
    <xf numFmtId="0" fontId="30" fillId="40" borderId="0" xfId="0" applyFont="1" applyFill="1"/>
    <xf numFmtId="0" fontId="34" fillId="40" borderId="0" xfId="0" applyFont="1" applyFill="1"/>
    <xf numFmtId="0" fontId="33" fillId="40" borderId="0" xfId="0" applyFont="1" applyFill="1"/>
    <xf numFmtId="0" fontId="34" fillId="40" borderId="0" xfId="0" applyFont="1" applyFill="1" applyAlignment="1">
      <alignment horizontal="right"/>
    </xf>
    <xf numFmtId="0" fontId="63" fillId="0" borderId="0" xfId="0" applyFont="1" applyProtection="1">
      <protection locked="0"/>
    </xf>
    <xf numFmtId="0" fontId="33" fillId="0" borderId="0" xfId="0" applyFont="1" applyAlignment="1" applyProtection="1">
      <alignment horizontal="left" vertical="top" wrapText="1"/>
      <protection locked="0"/>
    </xf>
    <xf numFmtId="0" fontId="63" fillId="0" borderId="0" xfId="0" applyFont="1" applyAlignment="1" applyProtection="1">
      <alignment horizontal="left" vertical="top"/>
      <protection locked="0"/>
    </xf>
    <xf numFmtId="0" fontId="0" fillId="0" borderId="0" xfId="0" applyAlignment="1" applyProtection="1">
      <alignment horizontal="left" vertical="top"/>
      <protection locked="0"/>
    </xf>
    <xf numFmtId="0" fontId="63" fillId="0" borderId="0" xfId="0" applyFont="1" applyAlignment="1" applyProtection="1">
      <alignment vertical="top"/>
      <protection locked="0"/>
    </xf>
    <xf numFmtId="0" fontId="0" fillId="0" borderId="0" xfId="0" applyAlignment="1" applyProtection="1">
      <alignment vertical="top"/>
      <protection locked="0"/>
    </xf>
    <xf numFmtId="0" fontId="64" fillId="0" borderId="0" xfId="0" applyFont="1" applyAlignment="1" applyProtection="1">
      <alignment horizontal="left" vertical="top"/>
      <protection locked="0"/>
    </xf>
    <xf numFmtId="0" fontId="64" fillId="0" borderId="0" xfId="0" applyFont="1" applyAlignment="1" applyProtection="1">
      <alignment vertical="top"/>
      <protection locked="0"/>
    </xf>
    <xf numFmtId="0" fontId="20" fillId="0" borderId="0" xfId="0" applyFont="1" applyAlignment="1" applyProtection="1">
      <alignment horizontal="left" vertical="center" wrapText="1"/>
      <protection locked="0"/>
    </xf>
    <xf numFmtId="0" fontId="20" fillId="0" borderId="0" xfId="0" applyFont="1" applyAlignment="1" applyProtection="1">
      <alignment horizontal="left" vertical="top"/>
      <protection locked="0"/>
    </xf>
    <xf numFmtId="0" fontId="33" fillId="0" borderId="0" xfId="0" applyFont="1" applyAlignment="1" applyProtection="1">
      <alignment horizontal="center" vertical="center" wrapText="1"/>
      <protection locked="0"/>
    </xf>
    <xf numFmtId="0" fontId="34" fillId="0" borderId="0" xfId="0" applyFont="1" applyProtection="1">
      <protection locked="0"/>
    </xf>
    <xf numFmtId="0" fontId="32" fillId="34" borderId="0" xfId="0" applyFont="1" applyFill="1"/>
    <xf numFmtId="4" fontId="36" fillId="34" borderId="12" xfId="0" applyNumberFormat="1" applyFont="1" applyFill="1" applyBorder="1" applyAlignment="1">
      <alignment vertical="center" wrapText="1"/>
    </xf>
    <xf numFmtId="4" fontId="36" fillId="34" borderId="12" xfId="0" applyNumberFormat="1" applyFont="1" applyFill="1" applyBorder="1"/>
    <xf numFmtId="0" fontId="38" fillId="0" borderId="12" xfId="0" applyFont="1" applyBorder="1" applyAlignment="1" applyProtection="1">
      <alignment horizontal="left" vertical="center" wrapText="1"/>
      <protection locked="0"/>
    </xf>
    <xf numFmtId="14" fontId="38" fillId="0" borderId="12" xfId="0" applyNumberFormat="1" applyFont="1" applyBorder="1" applyAlignment="1" applyProtection="1">
      <alignment horizontal="left" vertical="center" wrapText="1"/>
      <protection locked="0"/>
    </xf>
    <xf numFmtId="170" fontId="38" fillId="0" borderId="12" xfId="0" applyNumberFormat="1" applyFont="1" applyBorder="1" applyAlignment="1" applyProtection="1">
      <alignment horizontal="right" vertical="center" wrapText="1"/>
      <protection locked="0"/>
    </xf>
    <xf numFmtId="0" fontId="38" fillId="0" borderId="12" xfId="0" applyFont="1" applyBorder="1" applyAlignment="1" applyProtection="1">
      <alignment horizontal="center" vertical="center" wrapText="1"/>
      <protection locked="0"/>
    </xf>
    <xf numFmtId="4" fontId="62" fillId="0" borderId="12" xfId="0" applyNumberFormat="1" applyFont="1" applyBorder="1" applyAlignment="1" applyProtection="1">
      <alignment vertical="center" wrapText="1"/>
      <protection locked="0"/>
    </xf>
    <xf numFmtId="4" fontId="62" fillId="34" borderId="12" xfId="0" applyNumberFormat="1" applyFont="1" applyFill="1" applyBorder="1" applyAlignment="1" applyProtection="1">
      <alignment vertical="center" wrapText="1"/>
      <protection locked="0"/>
    </xf>
    <xf numFmtId="0" fontId="53" fillId="0" borderId="0" xfId="0" applyFont="1" applyAlignment="1">
      <alignment horizontal="left" vertical="top" wrapText="1"/>
    </xf>
    <xf numFmtId="0" fontId="33" fillId="0" borderId="32" xfId="0" applyFont="1" applyBorder="1" applyAlignment="1">
      <alignment horizontal="center" vertical="top"/>
    </xf>
    <xf numFmtId="0" fontId="77" fillId="0" borderId="0" xfId="0" applyFont="1" applyAlignment="1">
      <alignment horizontal="left" vertical="center" wrapText="1"/>
    </xf>
    <xf numFmtId="0" fontId="78" fillId="0" borderId="0" xfId="0" applyFont="1" applyAlignment="1">
      <alignment horizontal="left" vertical="center" wrapText="1"/>
    </xf>
    <xf numFmtId="0" fontId="42" fillId="0" borderId="0" xfId="0" applyFont="1" applyAlignment="1">
      <alignment horizontal="left" vertical="center" wrapText="1"/>
    </xf>
    <xf numFmtId="4" fontId="93" fillId="0" borderId="12" xfId="0" applyNumberFormat="1" applyFont="1" applyBorder="1" applyAlignment="1">
      <alignment horizontal="right" vertical="center" wrapText="1"/>
    </xf>
    <xf numFmtId="4" fontId="93" fillId="0" borderId="0" xfId="0" applyNumberFormat="1" applyFont="1" applyAlignment="1">
      <alignment horizontal="right" vertical="center" wrapText="1"/>
    </xf>
    <xf numFmtId="0" fontId="44" fillId="0" borderId="11" xfId="0" applyFont="1" applyBorder="1" applyAlignment="1" applyProtection="1">
      <alignment horizontal="left" vertical="center" wrapText="1"/>
      <protection locked="0"/>
    </xf>
    <xf numFmtId="0" fontId="20" fillId="0" borderId="0" xfId="0" applyFont="1" applyAlignment="1">
      <alignment horizontal="left" vertical="center" wrapText="1"/>
    </xf>
    <xf numFmtId="1" fontId="23" fillId="0" borderId="14" xfId="0" applyNumberFormat="1" applyFont="1" applyBorder="1" applyAlignment="1">
      <alignment horizontal="right" vertical="center" wrapText="1"/>
    </xf>
    <xf numFmtId="1" fontId="23" fillId="0" borderId="15" xfId="0" applyNumberFormat="1" applyFont="1" applyBorder="1" applyAlignment="1">
      <alignment horizontal="right" vertical="center" wrapText="1"/>
    </xf>
    <xf numFmtId="0" fontId="38" fillId="0" borderId="0" xfId="0" applyFont="1" applyAlignment="1">
      <alignment horizontal="left" vertical="center" wrapText="1"/>
    </xf>
    <xf numFmtId="0" fontId="38" fillId="0" borderId="13" xfId="0" applyFont="1" applyBorder="1" applyAlignment="1">
      <alignment horizontal="left" vertical="center" wrapText="1"/>
    </xf>
    <xf numFmtId="4" fontId="62" fillId="0" borderId="14" xfId="0" applyNumberFormat="1" applyFont="1" applyBorder="1" applyAlignment="1" applyProtection="1">
      <alignment horizontal="right" vertical="center" wrapText="1"/>
      <protection locked="0"/>
    </xf>
    <xf numFmtId="4" fontId="62" fillId="0" borderId="15" xfId="0" applyNumberFormat="1" applyFont="1" applyBorder="1" applyAlignment="1" applyProtection="1">
      <alignment horizontal="right" vertical="center" wrapText="1"/>
      <protection locked="0"/>
    </xf>
    <xf numFmtId="0" fontId="71" fillId="0" borderId="0" xfId="0" applyFont="1" applyAlignment="1">
      <alignment horizontal="left" vertical="center" wrapText="1"/>
    </xf>
    <xf numFmtId="0" fontId="44" fillId="0" borderId="0" xfId="0" applyFont="1" applyAlignment="1" applyProtection="1">
      <alignment horizontal="left" vertical="center" wrapText="1"/>
      <protection locked="0"/>
    </xf>
    <xf numFmtId="0" fontId="20" fillId="0" borderId="0" xfId="0" applyFont="1" applyAlignment="1">
      <alignment horizontal="center" vertical="center" wrapText="1"/>
    </xf>
    <xf numFmtId="0" fontId="40" fillId="0" borderId="10" xfId="0" applyFont="1" applyBorder="1" applyAlignment="1">
      <alignment horizontal="left" vertical="center" wrapText="1"/>
    </xf>
    <xf numFmtId="4" fontId="38" fillId="0" borderId="12" xfId="0" applyNumberFormat="1" applyFont="1" applyBorder="1" applyAlignment="1" applyProtection="1">
      <alignment horizontal="right" vertical="center" wrapText="1"/>
      <protection locked="0"/>
    </xf>
    <xf numFmtId="0" fontId="38" fillId="0" borderId="14" xfId="0" applyFont="1" applyBorder="1" applyProtection="1">
      <protection locked="0"/>
    </xf>
    <xf numFmtId="0" fontId="38" fillId="0" borderId="16" xfId="0" applyFont="1" applyBorder="1" applyProtection="1">
      <protection locked="0"/>
    </xf>
    <xf numFmtId="0" fontId="38" fillId="0" borderId="15" xfId="0" applyFont="1" applyBorder="1" applyProtection="1">
      <protection locked="0"/>
    </xf>
    <xf numFmtId="0" fontId="21" fillId="0" borderId="0" xfId="0" applyFont="1" applyAlignment="1">
      <alignment horizontal="left" vertical="center" wrapText="1"/>
    </xf>
    <xf numFmtId="0" fontId="0" fillId="0" borderId="0" xfId="0" applyAlignment="1">
      <alignment wrapText="1"/>
    </xf>
    <xf numFmtId="4" fontId="93" fillId="0" borderId="25" xfId="0" applyNumberFormat="1" applyFont="1" applyBorder="1" applyAlignment="1">
      <alignment horizontal="right" vertical="center" wrapText="1"/>
    </xf>
    <xf numFmtId="4" fontId="93" fillId="0" borderId="24" xfId="0" applyNumberFormat="1" applyFont="1" applyBorder="1" applyAlignment="1">
      <alignment horizontal="right" vertical="center" wrapText="1"/>
    </xf>
    <xf numFmtId="0" fontId="43" fillId="0" borderId="0" xfId="0" applyFont="1" applyAlignment="1">
      <alignment horizontal="left" vertical="center" wrapText="1"/>
    </xf>
    <xf numFmtId="4" fontId="60" fillId="0" borderId="0" xfId="0" applyNumberFormat="1" applyFont="1" applyAlignment="1">
      <alignment horizontal="right" vertical="center" wrapText="1"/>
    </xf>
    <xf numFmtId="0" fontId="91" fillId="0" borderId="0" xfId="0" applyFont="1" applyAlignment="1">
      <alignment horizontal="left" vertical="center" wrapText="1"/>
    </xf>
    <xf numFmtId="4" fontId="92" fillId="0" borderId="0" xfId="0" applyNumberFormat="1" applyFont="1" applyAlignment="1">
      <alignment horizontal="right" vertical="center" wrapText="1"/>
    </xf>
    <xf numFmtId="0" fontId="45" fillId="0" borderId="12" xfId="0" applyFont="1" applyBorder="1" applyAlignment="1" applyProtection="1">
      <alignment horizontal="left" vertical="center" wrapText="1"/>
      <protection locked="0"/>
    </xf>
    <xf numFmtId="4" fontId="45" fillId="0" borderId="12" xfId="0" applyNumberFormat="1" applyFont="1" applyBorder="1" applyAlignment="1" applyProtection="1">
      <alignment horizontal="right" vertical="center" wrapText="1"/>
      <protection locked="0"/>
    </xf>
    <xf numFmtId="165" fontId="61" fillId="0" borderId="14" xfId="0" applyNumberFormat="1" applyFont="1" applyBorder="1" applyAlignment="1">
      <alignment horizontal="left" vertical="center" wrapText="1"/>
    </xf>
    <xf numFmtId="165" fontId="61" fillId="0" borderId="16" xfId="0" applyNumberFormat="1" applyFont="1" applyBorder="1" applyAlignment="1">
      <alignment horizontal="left" vertical="center" wrapText="1"/>
    </xf>
    <xf numFmtId="165" fontId="61" fillId="0" borderId="15" xfId="0" applyNumberFormat="1" applyFont="1" applyBorder="1" applyAlignment="1">
      <alignment horizontal="left" vertical="center" wrapText="1"/>
    </xf>
    <xf numFmtId="0" fontId="38" fillId="0" borderId="12" xfId="0" applyFont="1" applyBorder="1" applyAlignment="1" applyProtection="1">
      <alignment horizontal="left"/>
      <protection locked="0"/>
    </xf>
    <xf numFmtId="0" fontId="20" fillId="0" borderId="19" xfId="0" applyFont="1" applyBorder="1" applyAlignment="1">
      <alignment horizontal="center" vertical="center" wrapText="1"/>
    </xf>
    <xf numFmtId="0" fontId="32" fillId="0" borderId="0" xfId="0" applyFont="1" applyAlignment="1">
      <alignment horizontal="left" vertical="center" wrapText="1"/>
    </xf>
    <xf numFmtId="49" fontId="62" fillId="0" borderId="10" xfId="0" applyNumberFormat="1" applyFont="1" applyBorder="1" applyAlignment="1" applyProtection="1">
      <alignment horizontal="left" vertical="top" wrapText="1"/>
      <protection locked="0"/>
    </xf>
    <xf numFmtId="0" fontId="48" fillId="0" borderId="19" xfId="0" applyFont="1" applyBorder="1" applyAlignment="1">
      <alignment vertical="center" wrapText="1"/>
    </xf>
    <xf numFmtId="4" fontId="36" fillId="0" borderId="12" xfId="0" applyNumberFormat="1" applyFont="1" applyBorder="1" applyAlignment="1">
      <alignment horizontal="right" vertical="center" wrapText="1"/>
    </xf>
    <xf numFmtId="0" fontId="59" fillId="0" borderId="0" xfId="0" applyFont="1" applyAlignment="1">
      <alignment horizontal="left" vertical="center" wrapText="1"/>
    </xf>
    <xf numFmtId="4" fontId="61" fillId="0" borderId="0" xfId="0" applyNumberFormat="1" applyFont="1" applyAlignment="1">
      <alignment horizontal="right" vertical="center" wrapText="1"/>
    </xf>
    <xf numFmtId="0" fontId="32" fillId="0" borderId="13" xfId="0" applyFont="1" applyBorder="1" applyAlignment="1">
      <alignment horizontal="left" vertical="center" wrapText="1"/>
    </xf>
    <xf numFmtId="4" fontId="105" fillId="0" borderId="14" xfId="0" applyNumberFormat="1" applyFont="1" applyBorder="1" applyAlignment="1" applyProtection="1">
      <alignment horizontal="right" vertical="center" wrapText="1"/>
      <protection locked="0"/>
    </xf>
    <xf numFmtId="4" fontId="105" fillId="0" borderId="15" xfId="0" applyNumberFormat="1" applyFont="1" applyBorder="1" applyAlignment="1" applyProtection="1">
      <alignment horizontal="right" vertical="center" wrapText="1"/>
      <protection locked="0"/>
    </xf>
    <xf numFmtId="165" fontId="36" fillId="0" borderId="14" xfId="0" applyNumberFormat="1" applyFont="1" applyBorder="1" applyAlignment="1">
      <alignment horizontal="left" vertical="center" wrapText="1"/>
    </xf>
    <xf numFmtId="165" fontId="36" fillId="0" borderId="16" xfId="0" applyNumberFormat="1" applyFont="1" applyBorder="1" applyAlignment="1">
      <alignment horizontal="left" vertical="center" wrapText="1"/>
    </xf>
    <xf numFmtId="165" fontId="36" fillId="0" borderId="15" xfId="0" applyNumberFormat="1" applyFont="1" applyBorder="1" applyAlignment="1">
      <alignment horizontal="left" vertical="center" wrapText="1"/>
    </xf>
    <xf numFmtId="0" fontId="44" fillId="0" borderId="10" xfId="0" applyFont="1" applyBorder="1" applyAlignment="1" applyProtection="1">
      <alignment horizontal="left" vertical="center" wrapText="1"/>
      <protection locked="0"/>
    </xf>
    <xf numFmtId="4" fontId="90" fillId="0" borderId="0" xfId="0" applyNumberFormat="1" applyFont="1" applyAlignment="1">
      <alignment horizontal="left" vertical="center" wrapText="1"/>
    </xf>
    <xf numFmtId="165" fontId="27" fillId="0" borderId="0" xfId="0" applyNumberFormat="1" applyFont="1" applyAlignment="1">
      <alignment horizontal="right" vertical="center" wrapText="1"/>
    </xf>
    <xf numFmtId="0" fontId="24" fillId="0" borderId="12" xfId="0" applyFont="1" applyBorder="1" applyAlignment="1">
      <alignment horizontal="center" vertical="center"/>
    </xf>
    <xf numFmtId="0" fontId="32" fillId="0" borderId="0" xfId="0" quotePrefix="1" applyFont="1" applyAlignment="1">
      <alignment horizontal="left" vertical="center" wrapText="1"/>
    </xf>
    <xf numFmtId="0" fontId="30" fillId="0" borderId="0" xfId="0" applyFont="1" applyAlignment="1">
      <alignment horizontal="left" vertical="center" wrapText="1"/>
    </xf>
    <xf numFmtId="0" fontId="20" fillId="0" borderId="13" xfId="0" applyFont="1" applyBorder="1" applyAlignment="1">
      <alignment horizontal="left" vertical="center" wrapText="1"/>
    </xf>
    <xf numFmtId="0" fontId="20" fillId="0" borderId="16" xfId="0" applyFont="1" applyBorder="1" applyAlignment="1">
      <alignment horizontal="center" vertical="center" wrapText="1"/>
    </xf>
    <xf numFmtId="4" fontId="62" fillId="0" borderId="12" xfId="0" applyNumberFormat="1" applyFont="1" applyBorder="1" applyAlignment="1" applyProtection="1">
      <alignment horizontal="left" vertical="center" wrapText="1"/>
      <protection locked="0"/>
    </xf>
    <xf numFmtId="0" fontId="51" fillId="0" borderId="12" xfId="0" applyFont="1" applyBorder="1" applyAlignment="1">
      <alignment horizontal="left" vertical="center"/>
    </xf>
    <xf numFmtId="0" fontId="92" fillId="0" borderId="0" xfId="0" applyFont="1" applyAlignment="1">
      <alignment horizontal="left" vertical="center"/>
    </xf>
    <xf numFmtId="0" fontId="89" fillId="0" borderId="0" xfId="0" applyFont="1" applyAlignment="1">
      <alignment horizontal="left" vertical="center"/>
    </xf>
    <xf numFmtId="4" fontId="36" fillId="0" borderId="0" xfId="0" applyNumberFormat="1" applyFont="1" applyAlignment="1">
      <alignment horizontal="left" vertical="center" wrapText="1"/>
    </xf>
    <xf numFmtId="0" fontId="34" fillId="0" borderId="0" xfId="0" applyFont="1" applyAlignment="1">
      <alignment horizontal="center" vertical="center" wrapText="1"/>
    </xf>
    <xf numFmtId="4" fontId="61" fillId="0" borderId="0" xfId="0" applyNumberFormat="1" applyFont="1" applyAlignment="1">
      <alignment horizontal="left" vertical="center" wrapText="1"/>
    </xf>
    <xf numFmtId="0" fontId="59" fillId="0" borderId="0" xfId="0" applyFont="1" applyAlignment="1">
      <alignment horizontal="center" vertical="center" wrapText="1"/>
    </xf>
    <xf numFmtId="0" fontId="92" fillId="0" borderId="14" xfId="0" applyFont="1" applyBorder="1" applyAlignment="1">
      <alignment horizontal="left" vertical="center"/>
    </xf>
    <xf numFmtId="0" fontId="92" fillId="0" borderId="16" xfId="0" applyFont="1" applyBorder="1" applyAlignment="1">
      <alignment horizontal="left" vertical="center"/>
    </xf>
    <xf numFmtId="0" fontId="92" fillId="0" borderId="15" xfId="0" applyFont="1" applyBorder="1" applyAlignment="1">
      <alignment horizontal="left" vertical="center"/>
    </xf>
    <xf numFmtId="0" fontId="92" fillId="0" borderId="12" xfId="0" applyFont="1" applyBorder="1" applyAlignment="1">
      <alignment horizontal="center" vertical="center"/>
    </xf>
    <xf numFmtId="0" fontId="25" fillId="0" borderId="0" xfId="0" applyFont="1" applyAlignment="1">
      <alignment horizontal="left" vertical="center" wrapText="1"/>
    </xf>
    <xf numFmtId="4" fontId="94" fillId="0" borderId="12" xfId="0" applyNumberFormat="1" applyFont="1" applyBorder="1" applyAlignment="1" applyProtection="1">
      <alignment horizontal="right" vertical="center" wrapText="1"/>
      <protection locked="0"/>
    </xf>
    <xf numFmtId="4" fontId="23" fillId="0" borderId="12" xfId="0" applyNumberFormat="1" applyFont="1" applyBorder="1" applyAlignment="1">
      <alignment horizontal="right" vertical="center" wrapText="1"/>
    </xf>
    <xf numFmtId="4" fontId="61" fillId="0" borderId="14" xfId="0" applyNumberFormat="1" applyFont="1" applyBorder="1" applyAlignment="1">
      <alignment horizontal="right" vertical="center" wrapText="1"/>
    </xf>
    <xf numFmtId="4" fontId="61" fillId="0" borderId="16" xfId="0" applyNumberFormat="1" applyFont="1" applyBorder="1" applyAlignment="1">
      <alignment horizontal="right" vertical="center" wrapText="1"/>
    </xf>
    <xf numFmtId="4" fontId="61" fillId="0" borderId="15" xfId="0" applyNumberFormat="1" applyFont="1" applyBorder="1" applyAlignment="1">
      <alignment horizontal="right" vertical="center" wrapText="1"/>
    </xf>
    <xf numFmtId="4" fontId="38" fillId="0" borderId="14" xfId="0" applyNumberFormat="1" applyFont="1" applyBorder="1" applyAlignment="1" applyProtection="1">
      <alignment horizontal="right" vertical="center" wrapText="1"/>
      <protection locked="0"/>
    </xf>
    <xf numFmtId="4" fontId="38" fillId="0" borderId="15" xfId="0" applyNumberFormat="1" applyFont="1" applyBorder="1" applyAlignment="1" applyProtection="1">
      <alignment horizontal="right" vertical="center" wrapText="1"/>
      <protection locked="0"/>
    </xf>
    <xf numFmtId="165" fontId="21" fillId="0" borderId="12" xfId="0" applyNumberFormat="1" applyFont="1" applyBorder="1" applyAlignment="1">
      <alignment horizontal="left" vertical="center" wrapText="1"/>
    </xf>
    <xf numFmtId="4" fontId="21" fillId="0" borderId="12" xfId="0" applyNumberFormat="1" applyFont="1" applyBorder="1" applyAlignment="1">
      <alignment horizontal="right" vertical="center" wrapText="1"/>
    </xf>
    <xf numFmtId="0" fontId="20" fillId="0" borderId="18" xfId="0" applyFont="1" applyBorder="1" applyAlignment="1">
      <alignment horizontal="left" vertical="center"/>
    </xf>
    <xf numFmtId="0" fontId="38" fillId="0" borderId="12" xfId="0" applyFont="1" applyBorder="1" applyProtection="1">
      <protection locked="0"/>
    </xf>
    <xf numFmtId="0" fontId="76" fillId="0" borderId="0" xfId="0" applyFont="1" applyAlignment="1">
      <alignment horizontal="left" vertical="top" wrapText="1"/>
    </xf>
    <xf numFmtId="4" fontId="106" fillId="0" borderId="0" xfId="0" applyNumberFormat="1" applyFont="1" applyAlignment="1">
      <alignment vertical="center" wrapText="1"/>
    </xf>
    <xf numFmtId="4" fontId="88" fillId="0" borderId="0" xfId="0" applyNumberFormat="1" applyFont="1" applyAlignment="1">
      <alignment horizontal="right" vertical="center" wrapText="1"/>
    </xf>
    <xf numFmtId="0" fontId="48" fillId="0" borderId="0" xfId="0" applyFont="1" applyAlignment="1">
      <alignment horizontal="left" vertical="center" wrapText="1"/>
    </xf>
    <xf numFmtId="0" fontId="51" fillId="0" borderId="14" xfId="0" applyFont="1" applyBorder="1" applyAlignment="1">
      <alignment horizontal="left" vertical="center"/>
    </xf>
    <xf numFmtId="0" fontId="51" fillId="0" borderId="16" xfId="0" applyFont="1" applyBorder="1" applyAlignment="1">
      <alignment horizontal="left" vertical="center"/>
    </xf>
    <xf numFmtId="0" fontId="51" fillId="0" borderId="15" xfId="0" applyFont="1" applyBorder="1" applyAlignment="1">
      <alignment horizontal="left" vertical="center"/>
    </xf>
    <xf numFmtId="4" fontId="61" fillId="0" borderId="12" xfId="0" applyNumberFormat="1" applyFont="1" applyBorder="1" applyAlignment="1">
      <alignment horizontal="right" vertical="center" wrapText="1"/>
    </xf>
    <xf numFmtId="4" fontId="42" fillId="0" borderId="14" xfId="0" applyNumberFormat="1" applyFont="1" applyBorder="1" applyAlignment="1">
      <alignment horizontal="right" vertical="center" wrapText="1"/>
    </xf>
    <xf numFmtId="4" fontId="42" fillId="0" borderId="15" xfId="0" applyNumberFormat="1" applyFont="1" applyBorder="1" applyAlignment="1">
      <alignment horizontal="right" vertical="center" wrapText="1"/>
    </xf>
    <xf numFmtId="0" fontId="110" fillId="35" borderId="16" xfId="0" applyFont="1" applyFill="1" applyBorder="1" applyAlignment="1">
      <alignment wrapText="1"/>
    </xf>
    <xf numFmtId="0" fontId="110" fillId="35" borderId="15" xfId="0" applyFont="1" applyFill="1" applyBorder="1" applyAlignment="1">
      <alignment wrapText="1"/>
    </xf>
    <xf numFmtId="4" fontId="43" fillId="0" borderId="14" xfId="0" applyNumberFormat="1" applyFont="1" applyBorder="1" applyAlignment="1">
      <alignment horizontal="right" vertical="center" wrapText="1"/>
    </xf>
    <xf numFmtId="4" fontId="43" fillId="0" borderId="15" xfId="0" applyNumberFormat="1" applyFont="1" applyBorder="1" applyAlignment="1">
      <alignment horizontal="right" vertical="center" wrapText="1"/>
    </xf>
    <xf numFmtId="0" fontId="21" fillId="0" borderId="0" xfId="0" applyFont="1" applyAlignment="1">
      <alignment horizontal="center" vertical="center" wrapText="1"/>
    </xf>
    <xf numFmtId="0" fontId="37" fillId="0" borderId="0" xfId="0" applyFont="1" applyAlignment="1" applyProtection="1">
      <alignment horizontal="center"/>
      <protection locked="0"/>
    </xf>
    <xf numFmtId="0" fontId="85" fillId="0" borderId="10" xfId="0" applyFont="1" applyBorder="1" applyAlignment="1" applyProtection="1">
      <alignment horizontal="left" vertical="center" wrapText="1"/>
      <protection locked="0"/>
    </xf>
    <xf numFmtId="0" fontId="114" fillId="0" borderId="0" xfId="42" applyFont="1" applyAlignment="1" applyProtection="1">
      <alignment horizontal="left" wrapText="1"/>
      <protection locked="0"/>
    </xf>
    <xf numFmtId="0" fontId="42" fillId="0" borderId="16" xfId="0" applyFont="1" applyBorder="1" applyAlignment="1">
      <alignment horizontal="left" vertical="center" wrapText="1"/>
    </xf>
    <xf numFmtId="0" fontId="44" fillId="0" borderId="11" xfId="0" applyFont="1" applyBorder="1" applyAlignment="1" applyProtection="1">
      <alignment horizontal="left"/>
      <protection locked="0"/>
    </xf>
    <xf numFmtId="0" fontId="23" fillId="0" borderId="17" xfId="0" applyFont="1" applyBorder="1" applyAlignment="1">
      <alignment horizontal="center" vertical="center" wrapText="1"/>
    </xf>
    <xf numFmtId="0" fontId="23" fillId="0" borderId="0" xfId="0" applyFont="1" applyAlignment="1">
      <alignment horizontal="center" vertical="center" wrapText="1"/>
    </xf>
    <xf numFmtId="49" fontId="48" fillId="0" borderId="0" xfId="0" applyNumberFormat="1" applyFont="1" applyAlignment="1">
      <alignment horizontal="left" wrapText="1"/>
    </xf>
    <xf numFmtId="1" fontId="44" fillId="0" borderId="10" xfId="0" applyNumberFormat="1" applyFont="1" applyBorder="1" applyAlignment="1" applyProtection="1">
      <alignment horizontal="center" vertical="center" wrapText="1"/>
      <protection locked="0"/>
    </xf>
    <xf numFmtId="0" fontId="46" fillId="0" borderId="21" xfId="0" applyFont="1" applyBorder="1" applyAlignment="1">
      <alignment horizontal="center"/>
    </xf>
    <xf numFmtId="0" fontId="114" fillId="0" borderId="0" xfId="42" applyFont="1" applyFill="1" applyAlignment="1" applyProtection="1">
      <alignment horizontal="left" vertical="center"/>
      <protection locked="0"/>
    </xf>
    <xf numFmtId="0" fontId="25" fillId="0" borderId="0" xfId="0" applyFont="1" applyAlignment="1">
      <alignment vertical="center" wrapText="1"/>
    </xf>
    <xf numFmtId="0" fontId="44" fillId="0" borderId="19" xfId="0" applyFont="1" applyBorder="1" applyAlignment="1" applyProtection="1">
      <alignment horizontal="left" vertical="center" wrapText="1"/>
      <protection locked="0"/>
    </xf>
    <xf numFmtId="0" fontId="21" fillId="37" borderId="14" xfId="0" applyFont="1" applyFill="1" applyBorder="1" applyAlignment="1">
      <alignment horizontal="left" vertical="center" wrapText="1"/>
    </xf>
    <xf numFmtId="0" fontId="21" fillId="37" borderId="16" xfId="0" applyFont="1" applyFill="1" applyBorder="1" applyAlignment="1">
      <alignment horizontal="left" vertical="center" wrapText="1"/>
    </xf>
    <xf numFmtId="0" fontId="40" fillId="37" borderId="16" xfId="0" applyFont="1" applyFill="1" applyBorder="1" applyAlignment="1">
      <alignment horizontal="center" vertical="center" wrapText="1"/>
    </xf>
    <xf numFmtId="0" fontId="40" fillId="37" borderId="15" xfId="0" applyFont="1" applyFill="1" applyBorder="1" applyAlignment="1">
      <alignment horizontal="center" vertical="center" wrapText="1"/>
    </xf>
    <xf numFmtId="165" fontId="21" fillId="0" borderId="14" xfId="0" applyNumberFormat="1" applyFont="1" applyBorder="1" applyAlignment="1">
      <alignment horizontal="left" vertical="center" wrapText="1"/>
    </xf>
    <xf numFmtId="165" fontId="21" fillId="0" borderId="16" xfId="0" applyNumberFormat="1" applyFont="1" applyBorder="1" applyAlignment="1">
      <alignment horizontal="left" vertical="center" wrapText="1"/>
    </xf>
    <xf numFmtId="165" fontId="21" fillId="0" borderId="15" xfId="0" applyNumberFormat="1" applyFont="1" applyBorder="1" applyAlignment="1">
      <alignment horizontal="left" vertical="center" wrapText="1"/>
    </xf>
    <xf numFmtId="0" fontId="52" fillId="0" borderId="0" xfId="0" applyFont="1" applyAlignment="1">
      <alignment horizontal="center" vertical="center"/>
    </xf>
    <xf numFmtId="0" fontId="20" fillId="0" borderId="0" xfId="0" applyFont="1" applyAlignment="1">
      <alignment horizontal="right" vertical="top" wrapText="1"/>
    </xf>
    <xf numFmtId="0" fontId="20" fillId="0" borderId="0" xfId="0" applyFont="1" applyAlignment="1">
      <alignment horizontal="right" wrapText="1"/>
    </xf>
    <xf numFmtId="0" fontId="24" fillId="0" borderId="14" xfId="0" applyFont="1" applyBorder="1" applyAlignment="1">
      <alignment horizontal="left" vertical="center"/>
    </xf>
    <xf numFmtId="0" fontId="24" fillId="0" borderId="16" xfId="0" applyFont="1" applyBorder="1" applyAlignment="1">
      <alignment horizontal="left" vertical="center"/>
    </xf>
    <xf numFmtId="0" fontId="24" fillId="0" borderId="15" xfId="0" applyFont="1" applyBorder="1" applyAlignment="1">
      <alignment horizontal="left" vertical="center"/>
    </xf>
    <xf numFmtId="4" fontId="21" fillId="0" borderId="14" xfId="0" applyNumberFormat="1" applyFont="1" applyBorder="1" applyAlignment="1">
      <alignment horizontal="right" vertical="center" wrapText="1"/>
    </xf>
    <xf numFmtId="4" fontId="21" fillId="0" borderId="15" xfId="0" applyNumberFormat="1" applyFont="1" applyBorder="1" applyAlignment="1">
      <alignment horizontal="right" vertical="center" wrapText="1"/>
    </xf>
    <xf numFmtId="0" fontId="44" fillId="0" borderId="20" xfId="0" applyFont="1" applyBorder="1" applyAlignment="1" applyProtection="1">
      <alignment horizontal="left" vertical="center" wrapText="1"/>
      <protection locked="0"/>
    </xf>
    <xf numFmtId="0" fontId="87" fillId="0" borderId="0" xfId="0" applyFont="1" applyAlignment="1">
      <alignment horizontal="left" vertical="center" wrapText="1"/>
    </xf>
    <xf numFmtId="0" fontId="91" fillId="0" borderId="14" xfId="0" applyFont="1" applyBorder="1" applyAlignment="1">
      <alignment horizontal="left" vertical="center" wrapText="1"/>
    </xf>
    <xf numFmtId="0" fontId="91" fillId="0" borderId="16" xfId="0" applyFont="1" applyBorder="1" applyAlignment="1">
      <alignment horizontal="left" vertical="center" wrapText="1"/>
    </xf>
    <xf numFmtId="4" fontId="62" fillId="0" borderId="12" xfId="0" applyNumberFormat="1" applyFont="1" applyBorder="1" applyAlignment="1" applyProtection="1">
      <alignment horizontal="right" vertical="center" wrapText="1"/>
      <protection locked="0"/>
    </xf>
    <xf numFmtId="4" fontId="36" fillId="0" borderId="14" xfId="0" applyNumberFormat="1" applyFont="1" applyBorder="1" applyAlignment="1">
      <alignment horizontal="right" vertical="center" wrapText="1"/>
    </xf>
    <xf numFmtId="4" fontId="36" fillId="0" borderId="15" xfId="0" applyNumberFormat="1" applyFont="1" applyBorder="1" applyAlignment="1">
      <alignment horizontal="right" vertical="center" wrapText="1"/>
    </xf>
    <xf numFmtId="0" fontId="43" fillId="0" borderId="14" xfId="0" applyFont="1" applyBorder="1" applyAlignment="1">
      <alignment horizontal="left" vertical="center" wrapText="1"/>
    </xf>
    <xf numFmtId="0" fontId="43" fillId="0" borderId="16" xfId="0" applyFont="1" applyBorder="1" applyAlignment="1">
      <alignment horizontal="left" vertical="center" wrapText="1"/>
    </xf>
    <xf numFmtId="0" fontId="43" fillId="0" borderId="15" xfId="0" applyFont="1" applyBorder="1" applyAlignment="1">
      <alignment horizontal="left" vertical="center" wrapText="1"/>
    </xf>
    <xf numFmtId="49" fontId="48" fillId="0" borderId="0" xfId="0" applyNumberFormat="1" applyFont="1" applyAlignment="1">
      <alignment horizontal="left" vertical="center" wrapText="1"/>
    </xf>
    <xf numFmtId="0" fontId="37" fillId="37" borderId="16" xfId="0" applyFont="1" applyFill="1" applyBorder="1" applyAlignment="1" applyProtection="1">
      <alignment horizontal="center" vertical="center" wrapText="1"/>
      <protection locked="0"/>
    </xf>
    <xf numFmtId="0" fontId="30" fillId="0" borderId="0" xfId="0" applyFont="1" applyAlignment="1">
      <alignment horizontal="center" vertical="center" wrapText="1"/>
    </xf>
    <xf numFmtId="0" fontId="44" fillId="0" borderId="19" xfId="0" applyFont="1" applyBorder="1" applyProtection="1">
      <protection locked="0"/>
    </xf>
    <xf numFmtId="0" fontId="24" fillId="0" borderId="0" xfId="0" applyFont="1" applyAlignment="1">
      <alignment horizontal="left" vertical="center" wrapText="1"/>
    </xf>
    <xf numFmtId="0" fontId="40" fillId="0" borderId="0" xfId="0" applyFont="1" applyAlignment="1">
      <alignment horizontal="left" vertical="top" wrapText="1"/>
    </xf>
    <xf numFmtId="14" fontId="56" fillId="0" borderId="14" xfId="0" applyNumberFormat="1" applyFont="1" applyBorder="1" applyAlignment="1">
      <alignment horizontal="center" vertical="center" wrapText="1"/>
    </xf>
    <xf numFmtId="14" fontId="56" fillId="0" borderId="16" xfId="0" applyNumberFormat="1" applyFont="1" applyBorder="1" applyAlignment="1">
      <alignment horizontal="center" vertical="center" wrapText="1"/>
    </xf>
    <xf numFmtId="14" fontId="56" fillId="0" borderId="15" xfId="0" applyNumberFormat="1" applyFont="1" applyBorder="1" applyAlignment="1">
      <alignment horizontal="center" vertical="center" wrapText="1"/>
    </xf>
    <xf numFmtId="0" fontId="21" fillId="0" borderId="14"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5" xfId="0" applyFont="1" applyBorder="1" applyAlignment="1">
      <alignment horizontal="center" vertical="center" wrapText="1"/>
    </xf>
    <xf numFmtId="0" fontId="113" fillId="0" borderId="0" xfId="42" applyFont="1" applyAlignment="1" applyProtection="1">
      <alignment horizontal="left" vertical="top" wrapText="1"/>
      <protection locked="0"/>
    </xf>
    <xf numFmtId="0" fontId="0" fillId="0" borderId="0" xfId="0"/>
    <xf numFmtId="165" fontId="47" fillId="0" borderId="14" xfId="0" applyNumberFormat="1" applyFont="1" applyBorder="1" applyAlignment="1">
      <alignment horizontal="center"/>
    </xf>
    <xf numFmtId="165" fontId="47" fillId="0" borderId="16" xfId="0" applyNumberFormat="1" applyFont="1" applyBorder="1" applyAlignment="1">
      <alignment horizontal="center"/>
    </xf>
    <xf numFmtId="165" fontId="47" fillId="0" borderId="15" xfId="0" applyNumberFormat="1" applyFont="1" applyBorder="1" applyAlignment="1">
      <alignment horizontal="center"/>
    </xf>
    <xf numFmtId="0" fontId="35" fillId="39" borderId="14" xfId="0" applyFont="1" applyFill="1" applyBorder="1" applyAlignment="1">
      <alignment horizontal="left" vertical="center" wrapText="1"/>
    </xf>
    <xf numFmtId="0" fontId="35" fillId="39" borderId="16" xfId="0" applyFont="1" applyFill="1" applyBorder="1" applyAlignment="1">
      <alignment horizontal="left" vertical="center" wrapText="1"/>
    </xf>
    <xf numFmtId="0" fontId="35" fillId="39" borderId="15" xfId="0" applyFont="1" applyFill="1" applyBorder="1" applyAlignment="1">
      <alignment horizontal="left" vertical="center" wrapText="1"/>
    </xf>
    <xf numFmtId="0" fontId="45" fillId="0" borderId="17" xfId="0" applyFont="1" applyBorder="1" applyAlignment="1">
      <alignment horizontal="center" vertical="center" wrapText="1"/>
    </xf>
    <xf numFmtId="0" fontId="45" fillId="0" borderId="0" xfId="0" applyFont="1" applyAlignment="1">
      <alignment horizontal="center" vertical="center" wrapText="1"/>
    </xf>
    <xf numFmtId="0" fontId="66" fillId="0" borderId="0" xfId="42" applyFont="1" applyFill="1" applyAlignment="1">
      <alignment vertical="center" wrapText="1"/>
    </xf>
    <xf numFmtId="0" fontId="31" fillId="0" borderId="0" xfId="42" applyFill="1" applyAlignment="1">
      <alignment vertical="center" wrapText="1"/>
    </xf>
    <xf numFmtId="0" fontId="109" fillId="35" borderId="14" xfId="0" applyFont="1" applyFill="1" applyBorder="1" applyAlignment="1">
      <alignment horizontal="left" vertical="center" wrapText="1"/>
    </xf>
    <xf numFmtId="0" fontId="109" fillId="35" borderId="16" xfId="0" applyFont="1" applyFill="1" applyBorder="1" applyAlignment="1">
      <alignment horizontal="left" vertical="center" wrapText="1"/>
    </xf>
    <xf numFmtId="0" fontId="110" fillId="35" borderId="16" xfId="0" applyFont="1" applyFill="1" applyBorder="1" applyAlignment="1">
      <alignment horizontal="center" wrapText="1"/>
    </xf>
    <xf numFmtId="0" fontId="44" fillId="0" borderId="0" xfId="0" applyFont="1" applyAlignment="1">
      <alignment horizontal="center" vertical="center" wrapText="1"/>
    </xf>
    <xf numFmtId="0" fontId="33" fillId="0" borderId="0" xfId="0" applyFont="1" applyAlignment="1">
      <alignment horizontal="left" vertical="center" wrapText="1"/>
    </xf>
    <xf numFmtId="0" fontId="22" fillId="0" borderId="0" xfId="0" applyFont="1" applyAlignment="1">
      <alignment horizontal="center"/>
    </xf>
    <xf numFmtId="0" fontId="29" fillId="0" borderId="0" xfId="0" applyFont="1" applyAlignment="1">
      <alignment horizontal="left" vertical="center" wrapText="1"/>
    </xf>
    <xf numFmtId="0" fontId="46" fillId="0" borderId="0" xfId="0" applyFont="1"/>
    <xf numFmtId="0" fontId="114" fillId="0" borderId="0" xfId="42" applyFont="1" applyAlignment="1" applyProtection="1">
      <alignment horizontal="left" vertical="center" wrapText="1"/>
      <protection locked="0"/>
    </xf>
    <xf numFmtId="0" fontId="25" fillId="0" borderId="0" xfId="0" applyFont="1" applyAlignment="1">
      <alignment horizontal="left" vertical="top" wrapText="1"/>
    </xf>
    <xf numFmtId="0" fontId="37" fillId="37" borderId="16" xfId="0" applyFont="1" applyFill="1" applyBorder="1" applyAlignment="1" applyProtection="1">
      <alignment horizontal="left" vertical="center" wrapText="1"/>
      <protection locked="0"/>
    </xf>
    <xf numFmtId="0" fontId="20" fillId="0" borderId="0" xfId="0" applyFont="1" applyAlignment="1">
      <alignment horizontal="left" wrapText="1"/>
    </xf>
    <xf numFmtId="0" fontId="116" fillId="0" borderId="0" xfId="0" applyFont="1" applyAlignment="1">
      <alignment horizontal="center" vertical="center"/>
    </xf>
    <xf numFmtId="0" fontId="20" fillId="0" borderId="21" xfId="0" applyFont="1" applyBorder="1" applyAlignment="1">
      <alignment horizontal="center" vertical="center" wrapText="1"/>
    </xf>
    <xf numFmtId="0" fontId="41" fillId="0" borderId="0" xfId="0" applyFont="1" applyAlignment="1">
      <alignment horizontal="left" vertical="center" wrapText="1"/>
    </xf>
    <xf numFmtId="0" fontId="30" fillId="0" borderId="0" xfId="0" applyFont="1" applyAlignment="1">
      <alignment vertical="center" wrapText="1"/>
    </xf>
    <xf numFmtId="0" fontId="20" fillId="0" borderId="18" xfId="0" applyFont="1" applyBorder="1" applyAlignment="1">
      <alignment horizontal="center" vertical="center" wrapText="1"/>
    </xf>
    <xf numFmtId="0" fontId="91" fillId="0" borderId="14" xfId="0" quotePrefix="1" applyFont="1" applyBorder="1" applyAlignment="1">
      <alignment horizontal="left" vertical="center" wrapText="1"/>
    </xf>
    <xf numFmtId="0" fontId="21" fillId="0" borderId="13" xfId="0" applyFont="1" applyBorder="1" applyAlignment="1">
      <alignment horizontal="left" vertical="center" wrapText="1"/>
    </xf>
    <xf numFmtId="4" fontId="39" fillId="0" borderId="12" xfId="0" applyNumberFormat="1" applyFont="1" applyBorder="1" applyAlignment="1">
      <alignment horizontal="right" vertical="center" wrapText="1"/>
    </xf>
    <xf numFmtId="0" fontId="25" fillId="0" borderId="0" xfId="0" applyFont="1" applyAlignment="1">
      <alignment horizontal="right" vertical="center" wrapText="1"/>
    </xf>
    <xf numFmtId="4" fontId="107" fillId="0" borderId="0" xfId="0" applyNumberFormat="1" applyFont="1" applyAlignment="1">
      <alignment horizontal="right" vertical="center" wrapText="1"/>
    </xf>
    <xf numFmtId="0" fontId="20" fillId="0" borderId="0" xfId="0" applyFont="1" applyAlignment="1">
      <alignment vertical="center" wrapText="1"/>
    </xf>
    <xf numFmtId="0" fontId="91" fillId="0" borderId="23" xfId="0" applyFont="1" applyBorder="1" applyAlignment="1">
      <alignment horizontal="left" vertical="center" wrapText="1"/>
    </xf>
    <xf numFmtId="0" fontId="91" fillId="0" borderId="25" xfId="0" applyFont="1" applyBorder="1" applyAlignment="1">
      <alignment horizontal="left" vertical="center" wrapText="1"/>
    </xf>
    <xf numFmtId="0" fontId="95" fillId="0" borderId="25" xfId="0" applyFont="1" applyBorder="1" applyAlignment="1">
      <alignment vertical="center" wrapText="1"/>
    </xf>
    <xf numFmtId="0" fontId="79" fillId="0" borderId="0" xfId="0" applyFont="1" applyAlignment="1">
      <alignment horizontal="left" vertical="center" wrapText="1"/>
    </xf>
    <xf numFmtId="0" fontId="80" fillId="0" borderId="0" xfId="0" applyFont="1" applyAlignment="1">
      <alignment horizontal="left" vertical="center" wrapText="1"/>
    </xf>
    <xf numFmtId="0" fontId="82" fillId="0" borderId="23" xfId="0" applyFont="1" applyBorder="1" applyAlignment="1">
      <alignment horizontal="left" vertical="center" wrapText="1"/>
    </xf>
    <xf numFmtId="0" fontId="41" fillId="0" borderId="25" xfId="0" applyFont="1" applyBorder="1" applyAlignment="1">
      <alignment horizontal="left" vertical="center" wrapText="1"/>
    </xf>
    <xf numFmtId="0" fontId="41" fillId="0" borderId="24" xfId="0" applyFont="1" applyBorder="1" applyAlignment="1">
      <alignment horizontal="left" vertical="center" wrapText="1"/>
    </xf>
    <xf numFmtId="0" fontId="97" fillId="0" borderId="0" xfId="0" applyFont="1" applyAlignment="1">
      <alignment horizontal="left" wrapText="1"/>
    </xf>
    <xf numFmtId="0" fontId="45" fillId="0" borderId="14" xfId="0" applyFont="1" applyBorder="1" applyAlignment="1" applyProtection="1">
      <alignment horizontal="left" vertical="center" wrapText="1"/>
      <protection locked="0"/>
    </xf>
    <xf numFmtId="0" fontId="45" fillId="0" borderId="16" xfId="0" applyFont="1" applyBorder="1" applyAlignment="1" applyProtection="1">
      <alignment horizontal="left" vertical="center" wrapText="1"/>
      <protection locked="0"/>
    </xf>
    <xf numFmtId="0" fontId="45" fillId="0" borderId="15" xfId="0" applyFont="1" applyBorder="1" applyAlignment="1" applyProtection="1">
      <alignment horizontal="left" vertical="center" wrapText="1"/>
      <protection locked="0"/>
    </xf>
    <xf numFmtId="0" fontId="20" fillId="0" borderId="0" xfId="0" applyFont="1" applyAlignment="1" applyProtection="1">
      <alignment horizontal="center"/>
      <protection locked="0"/>
    </xf>
    <xf numFmtId="0" fontId="34" fillId="0" borderId="14" xfId="0" applyFont="1" applyBorder="1" applyAlignment="1" applyProtection="1">
      <alignment horizontal="center"/>
      <protection locked="0"/>
    </xf>
    <xf numFmtId="0" fontId="34" fillId="0" borderId="16" xfId="0" applyFont="1" applyBorder="1" applyAlignment="1" applyProtection="1">
      <alignment horizontal="center"/>
      <protection locked="0"/>
    </xf>
    <xf numFmtId="0" fontId="34" fillId="0" borderId="15" xfId="0" applyFont="1" applyBorder="1" applyAlignment="1" applyProtection="1">
      <alignment horizontal="center"/>
      <protection locked="0"/>
    </xf>
    <xf numFmtId="0" fontId="21" fillId="0" borderId="14" xfId="0" applyFont="1" applyBorder="1" applyAlignment="1">
      <alignment vertical="center" wrapText="1"/>
    </xf>
    <xf numFmtId="0" fontId="21" fillId="0" borderId="16" xfId="0" applyFont="1" applyBorder="1" applyAlignment="1">
      <alignment vertical="center" wrapText="1"/>
    </xf>
    <xf numFmtId="0" fontId="21" fillId="0" borderId="15" xfId="0" applyFont="1" applyBorder="1" applyAlignment="1">
      <alignment vertical="center" wrapText="1"/>
    </xf>
    <xf numFmtId="0" fontId="21" fillId="0" borderId="14" xfId="0" applyFont="1" applyBorder="1" applyAlignment="1">
      <alignment horizontal="left" vertical="center" wrapText="1"/>
    </xf>
    <xf numFmtId="0" fontId="21" fillId="0" borderId="16" xfId="0" applyFont="1" applyBorder="1" applyAlignment="1">
      <alignment horizontal="left" vertical="center" wrapText="1"/>
    </xf>
    <xf numFmtId="0" fontId="21" fillId="0" borderId="15" xfId="0" applyFont="1" applyBorder="1" applyAlignment="1">
      <alignment horizontal="left" vertical="center" wrapText="1"/>
    </xf>
    <xf numFmtId="0" fontId="48" fillId="0" borderId="0" xfId="0" applyFont="1" applyAlignment="1">
      <alignment horizontal="left" vertical="top" wrapText="1"/>
    </xf>
    <xf numFmtId="165" fontId="53" fillId="0" borderId="0" xfId="0" applyNumberFormat="1" applyFont="1" applyAlignment="1">
      <alignment horizontal="left" vertical="top" wrapText="1"/>
    </xf>
    <xf numFmtId="165" fontId="41" fillId="0" borderId="12" xfId="0" applyNumberFormat="1" applyFont="1" applyBorder="1" applyAlignment="1">
      <alignment horizontal="left" vertical="center" wrapText="1"/>
    </xf>
    <xf numFmtId="0" fontId="41" fillId="0" borderId="0" xfId="0" applyFont="1" applyAlignment="1" applyProtection="1">
      <alignment horizontal="left" vertical="top" wrapText="1"/>
      <protection locked="0"/>
    </xf>
    <xf numFmtId="0" fontId="41" fillId="0" borderId="0" xfId="0" applyFont="1" applyAlignment="1" applyProtection="1">
      <alignment horizontal="left" vertical="center" wrapText="1"/>
      <protection locked="0"/>
    </xf>
    <xf numFmtId="0" fontId="56" fillId="0" borderId="0" xfId="0" applyFont="1" applyAlignment="1" applyProtection="1">
      <alignment vertical="center" wrapText="1"/>
      <protection locked="0"/>
    </xf>
    <xf numFmtId="0" fontId="32" fillId="0" borderId="21" xfId="0" applyFont="1" applyBorder="1" applyAlignment="1">
      <alignment horizontal="left" vertical="center" wrapText="1"/>
    </xf>
    <xf numFmtId="0" fontId="56" fillId="0" borderId="0" xfId="0" applyFont="1" applyAlignment="1">
      <alignment horizontal="left" vertical="top" wrapText="1"/>
    </xf>
    <xf numFmtId="165" fontId="21" fillId="37" borderId="16" xfId="0" applyNumberFormat="1" applyFont="1" applyFill="1" applyBorder="1" applyAlignment="1">
      <alignment horizontal="left" vertical="center" wrapText="1"/>
    </xf>
    <xf numFmtId="165" fontId="21" fillId="37" borderId="15" xfId="0" applyNumberFormat="1" applyFont="1" applyFill="1" applyBorder="1" applyAlignment="1">
      <alignment horizontal="left" vertical="center" wrapText="1"/>
    </xf>
    <xf numFmtId="0" fontId="47" fillId="0" borderId="20" xfId="0" applyFont="1" applyBorder="1" applyAlignment="1">
      <alignment horizontal="left" vertical="center" wrapText="1"/>
    </xf>
    <xf numFmtId="0" fontId="56" fillId="0" borderId="0" xfId="0" applyFont="1" applyAlignment="1" applyProtection="1">
      <alignment vertical="top" wrapText="1"/>
      <protection locked="0"/>
    </xf>
    <xf numFmtId="165" fontId="47" fillId="0" borderId="0" xfId="0" applyNumberFormat="1" applyFont="1" applyAlignment="1">
      <alignment horizontal="left" vertical="center" wrapText="1"/>
    </xf>
    <xf numFmtId="166" fontId="47" fillId="0" borderId="0" xfId="0" applyNumberFormat="1" applyFont="1" applyAlignment="1">
      <alignment horizontal="center" vertical="center" wrapText="1"/>
    </xf>
    <xf numFmtId="0" fontId="47" fillId="0" borderId="0" xfId="0" applyFont="1" applyAlignment="1">
      <alignment horizontal="center" vertical="center" wrapText="1"/>
    </xf>
    <xf numFmtId="0" fontId="47" fillId="0" borderId="0" xfId="0" applyFont="1" applyAlignment="1">
      <alignment horizontal="left" vertical="center" wrapText="1"/>
    </xf>
    <xf numFmtId="0" fontId="41" fillId="0" borderId="0" xfId="0" applyFont="1" applyAlignment="1">
      <alignment horizontal="left" vertical="top" wrapText="1"/>
    </xf>
    <xf numFmtId="0" fontId="47" fillId="0" borderId="10" xfId="0" applyFont="1" applyBorder="1" applyAlignment="1">
      <alignment horizontal="left" vertical="center" wrapText="1"/>
    </xf>
    <xf numFmtId="0" fontId="82" fillId="0" borderId="0" xfId="0" applyFont="1" applyAlignment="1">
      <alignment horizontal="left" vertical="center" wrapText="1"/>
    </xf>
    <xf numFmtId="4" fontId="23" fillId="0" borderId="14" xfId="0" applyNumberFormat="1" applyFont="1" applyBorder="1" applyAlignment="1">
      <alignment horizontal="right" vertical="center" wrapText="1"/>
    </xf>
    <xf numFmtId="4" fontId="23" fillId="0" borderId="15" xfId="0" applyNumberFormat="1" applyFont="1" applyBorder="1" applyAlignment="1">
      <alignment horizontal="right" vertical="center" wrapText="1"/>
    </xf>
    <xf numFmtId="0" fontId="59" fillId="0" borderId="13" xfId="0" applyFont="1" applyBorder="1" applyAlignment="1">
      <alignment horizontal="left" vertical="center" wrapText="1"/>
    </xf>
    <xf numFmtId="4" fontId="41" fillId="0" borderId="14" xfId="0" applyNumberFormat="1" applyFont="1" applyBorder="1" applyAlignment="1">
      <alignment horizontal="right" vertical="center" wrapText="1"/>
    </xf>
    <xf numFmtId="4" fontId="41" fillId="0" borderId="15" xfId="0" applyNumberFormat="1" applyFont="1" applyBorder="1" applyAlignment="1">
      <alignment horizontal="right" vertical="center" wrapText="1"/>
    </xf>
    <xf numFmtId="168" fontId="41" fillId="0" borderId="12" xfId="0" applyNumberFormat="1" applyFont="1" applyBorder="1" applyAlignment="1">
      <alignment horizontal="right" vertical="center" wrapText="1"/>
    </xf>
    <xf numFmtId="165" fontId="47" fillId="37" borderId="16" xfId="0" applyNumberFormat="1" applyFont="1" applyFill="1" applyBorder="1" applyAlignment="1">
      <alignment horizontal="left" vertical="center" wrapText="1"/>
    </xf>
    <xf numFmtId="165" fontId="47" fillId="37" borderId="15" xfId="0" applyNumberFormat="1" applyFont="1" applyFill="1" applyBorder="1" applyAlignment="1">
      <alignment horizontal="left" vertical="center" wrapText="1"/>
    </xf>
    <xf numFmtId="0" fontId="21" fillId="0" borderId="0" xfId="0" applyFont="1" applyAlignment="1">
      <alignment vertical="center" wrapText="1"/>
    </xf>
    <xf numFmtId="0" fontId="47" fillId="0" borderId="0" xfId="0" applyFont="1" applyAlignment="1" applyProtection="1">
      <alignment horizontal="left" vertical="top" wrapText="1"/>
      <protection locked="0"/>
    </xf>
    <xf numFmtId="0" fontId="56" fillId="0" borderId="0" xfId="0" applyFont="1" applyAlignment="1" applyProtection="1">
      <alignment horizontal="left" vertical="top" wrapText="1"/>
      <protection locked="0"/>
    </xf>
    <xf numFmtId="0" fontId="35" fillId="36" borderId="16" xfId="0" applyFont="1" applyFill="1" applyBorder="1" applyAlignment="1">
      <alignment horizontal="center" vertical="center" wrapText="1"/>
    </xf>
    <xf numFmtId="0" fontId="35" fillId="36" borderId="15" xfId="0" applyFont="1" applyFill="1" applyBorder="1" applyAlignment="1">
      <alignment horizontal="center" vertical="center" wrapText="1"/>
    </xf>
    <xf numFmtId="0" fontId="35" fillId="36" borderId="14" xfId="0" applyFont="1" applyFill="1" applyBorder="1" applyAlignment="1">
      <alignment horizontal="left" vertical="center" wrapText="1"/>
    </xf>
    <xf numFmtId="0" fontId="35" fillId="36" borderId="16" xfId="0" applyFont="1" applyFill="1" applyBorder="1" applyAlignment="1">
      <alignment horizontal="left" vertical="center" wrapText="1"/>
    </xf>
    <xf numFmtId="4" fontId="40" fillId="0" borderId="12" xfId="0" applyNumberFormat="1" applyFont="1" applyBorder="1" applyAlignment="1">
      <alignment horizontal="right" vertical="center"/>
    </xf>
    <xf numFmtId="0" fontId="20" fillId="0" borderId="0" xfId="0" applyFont="1" applyAlignment="1" applyProtection="1">
      <alignment vertical="top"/>
      <protection locked="0"/>
    </xf>
    <xf numFmtId="0" fontId="48" fillId="0" borderId="0" xfId="0" applyFont="1" applyAlignment="1" applyProtection="1">
      <alignment horizontal="center" vertical="top" wrapText="1"/>
      <protection locked="0"/>
    </xf>
    <xf numFmtId="0" fontId="47" fillId="0" borderId="0" xfId="0" applyFont="1" applyAlignment="1">
      <alignment horizontal="left" vertical="top" wrapText="1"/>
    </xf>
    <xf numFmtId="0" fontId="47" fillId="0" borderId="19" xfId="0" applyFont="1" applyBorder="1" applyAlignment="1">
      <alignment horizontal="left" vertical="center" wrapText="1"/>
    </xf>
    <xf numFmtId="0" fontId="48" fillId="0" borderId="0" xfId="0" applyFont="1" applyAlignment="1">
      <alignment horizontal="center" vertical="top" wrapText="1"/>
    </xf>
    <xf numFmtId="0" fontId="56" fillId="34" borderId="0" xfId="0" applyFont="1" applyFill="1" applyAlignment="1" applyProtection="1">
      <alignment vertical="center" wrapText="1"/>
      <protection locked="0"/>
    </xf>
    <xf numFmtId="0" fontId="48" fillId="0" borderId="21" xfId="0" applyFont="1" applyBorder="1" applyAlignment="1">
      <alignment horizontal="left" vertical="top" wrapText="1"/>
    </xf>
    <xf numFmtId="0" fontId="20" fillId="0" borderId="0" xfId="0" applyFont="1" applyAlignment="1" applyProtection="1">
      <alignment horizontal="center" vertical="top"/>
      <protection locked="0"/>
    </xf>
    <xf numFmtId="0" fontId="35" fillId="36" borderId="15" xfId="0" applyFont="1" applyFill="1" applyBorder="1" applyAlignment="1">
      <alignment horizontal="left" vertical="center" wrapText="1"/>
    </xf>
    <xf numFmtId="0" fontId="30" fillId="0" borderId="0" xfId="0" applyFont="1" applyAlignment="1">
      <alignment horizontal="left"/>
    </xf>
    <xf numFmtId="0" fontId="20" fillId="0" borderId="12" xfId="0" applyFont="1" applyBorder="1" applyAlignment="1" applyProtection="1">
      <alignment horizontal="center" wrapText="1"/>
      <protection locked="0"/>
    </xf>
    <xf numFmtId="0" fontId="28" fillId="0" borderId="0" xfId="0" applyFont="1" applyAlignment="1">
      <alignment horizontal="center" wrapText="1"/>
    </xf>
    <xf numFmtId="0" fontId="21" fillId="0" borderId="0" xfId="0" applyFont="1" applyAlignment="1">
      <alignment horizontal="center" wrapText="1"/>
    </xf>
    <xf numFmtId="0" fontId="75" fillId="0" borderId="0" xfId="0" applyFont="1" applyAlignment="1">
      <alignment horizontal="center" vertical="center" wrapText="1"/>
    </xf>
    <xf numFmtId="0" fontId="56" fillId="0" borderId="0" xfId="0" applyFont="1" applyAlignment="1" applyProtection="1">
      <alignment horizontal="left" vertical="center"/>
      <protection locked="0"/>
    </xf>
    <xf numFmtId="0" fontId="48" fillId="0" borderId="0" xfId="0" applyFont="1" applyAlignment="1">
      <alignment horizontal="center" vertical="center" wrapText="1"/>
    </xf>
    <xf numFmtId="4" fontId="30" fillId="0" borderId="0" xfId="0" applyNumberFormat="1" applyFont="1" applyAlignment="1">
      <alignment vertical="top" wrapText="1"/>
    </xf>
    <xf numFmtId="0" fontId="35" fillId="33" borderId="14" xfId="0" applyFont="1" applyFill="1" applyBorder="1" applyAlignment="1">
      <alignment horizontal="left" vertical="center" wrapText="1"/>
    </xf>
    <xf numFmtId="0" fontId="35" fillId="33" borderId="16" xfId="0" applyFont="1" applyFill="1" applyBorder="1" applyAlignment="1">
      <alignment horizontal="left" vertical="center" wrapText="1"/>
    </xf>
    <xf numFmtId="0" fontId="35" fillId="33" borderId="15" xfId="0" applyFont="1" applyFill="1" applyBorder="1" applyAlignment="1">
      <alignment horizontal="left" vertical="center" wrapText="1"/>
    </xf>
    <xf numFmtId="0" fontId="47" fillId="0" borderId="11" xfId="0" applyFont="1" applyBorder="1" applyAlignment="1">
      <alignment horizontal="left" vertical="center" wrapText="1"/>
    </xf>
    <xf numFmtId="1" fontId="47" fillId="0" borderId="0" xfId="0" applyNumberFormat="1" applyFont="1" applyAlignment="1">
      <alignment vertical="center" wrapText="1"/>
    </xf>
    <xf numFmtId="0" fontId="20" fillId="0" borderId="0" xfId="0" applyFont="1" applyAlignment="1">
      <alignment horizontal="center" vertical="top"/>
    </xf>
    <xf numFmtId="0" fontId="18" fillId="35" borderId="14" xfId="0" applyFont="1" applyFill="1" applyBorder="1" applyAlignment="1">
      <alignment horizontal="left" vertical="center" wrapText="1"/>
    </xf>
    <xf numFmtId="0" fontId="18" fillId="35" borderId="16" xfId="0" applyFont="1" applyFill="1" applyBorder="1" applyAlignment="1">
      <alignment horizontal="left" vertical="center" wrapText="1"/>
    </xf>
    <xf numFmtId="0" fontId="19" fillId="35" borderId="16" xfId="0" applyFont="1" applyFill="1" applyBorder="1" applyAlignment="1">
      <alignment horizontal="center" wrapText="1"/>
    </xf>
    <xf numFmtId="167" fontId="47" fillId="0" borderId="0" xfId="0" applyNumberFormat="1" applyFont="1" applyAlignment="1">
      <alignment horizontal="left" vertical="center" wrapText="1"/>
    </xf>
    <xf numFmtId="4" fontId="41" fillId="0" borderId="12" xfId="0" applyNumberFormat="1" applyFont="1" applyBorder="1" applyAlignment="1">
      <alignment horizontal="right" vertical="center" wrapText="1"/>
    </xf>
    <xf numFmtId="0" fontId="37" fillId="0" borderId="0" xfId="0" applyFont="1" applyAlignment="1" applyProtection="1">
      <alignment horizontal="center" vertical="center" wrapText="1"/>
      <protection locked="0"/>
    </xf>
    <xf numFmtId="0" fontId="21" fillId="0" borderId="12" xfId="0" applyFont="1" applyBorder="1" applyAlignment="1">
      <alignment horizontal="left" vertical="center" wrapText="1"/>
    </xf>
    <xf numFmtId="0" fontId="47" fillId="0" borderId="0" xfId="0" applyFont="1" applyAlignment="1" applyProtection="1">
      <alignment vertical="top" wrapText="1"/>
      <protection locked="0"/>
    </xf>
    <xf numFmtId="0" fontId="51" fillId="0" borderId="12" xfId="0" applyFont="1" applyBorder="1" applyAlignment="1">
      <alignment horizontal="center" vertical="center"/>
    </xf>
    <xf numFmtId="4" fontId="39" fillId="0" borderId="14" xfId="0" applyNumberFormat="1" applyFont="1" applyBorder="1" applyAlignment="1">
      <alignment horizontal="right" vertical="center" wrapText="1"/>
    </xf>
    <xf numFmtId="4" fontId="39" fillId="0" borderId="15" xfId="0" applyNumberFormat="1" applyFont="1" applyBorder="1" applyAlignment="1">
      <alignment horizontal="right" vertical="center" wrapText="1"/>
    </xf>
    <xf numFmtId="0" fontId="92" fillId="0" borderId="12" xfId="0" applyFont="1" applyBorder="1" applyAlignment="1">
      <alignment horizontal="left" vertical="center"/>
    </xf>
    <xf numFmtId="4" fontId="61" fillId="0" borderId="12" xfId="0" applyNumberFormat="1" applyFont="1" applyBorder="1" applyAlignment="1">
      <alignment horizontal="left" vertical="center" wrapText="1"/>
    </xf>
    <xf numFmtId="0" fontId="61" fillId="0" borderId="12" xfId="0" applyFont="1" applyBorder="1" applyAlignment="1">
      <alignment horizontal="left" vertical="center" wrapText="1"/>
    </xf>
    <xf numFmtId="0" fontId="32" fillId="0" borderId="0" xfId="0" applyFont="1" applyAlignment="1">
      <alignment horizontal="center" vertical="center" wrapText="1"/>
    </xf>
    <xf numFmtId="0" fontId="21" fillId="0" borderId="18" xfId="0" applyFont="1" applyBorder="1" applyAlignment="1">
      <alignment horizontal="center" vertical="center" wrapText="1"/>
    </xf>
    <xf numFmtId="4" fontId="23" fillId="34" borderId="14" xfId="0" applyNumberFormat="1" applyFont="1" applyFill="1" applyBorder="1" applyAlignment="1">
      <alignment horizontal="right" vertical="center" wrapText="1"/>
    </xf>
    <xf numFmtId="4" fontId="23" fillId="34" borderId="15" xfId="0" applyNumberFormat="1" applyFont="1" applyFill="1" applyBorder="1" applyAlignment="1">
      <alignment horizontal="right" vertical="center" wrapText="1"/>
    </xf>
    <xf numFmtId="0" fontId="35" fillId="33" borderId="17" xfId="0" applyFont="1" applyFill="1" applyBorder="1" applyAlignment="1">
      <alignment horizontal="left" vertical="center" wrapText="1"/>
    </xf>
    <xf numFmtId="0" fontId="35" fillId="33" borderId="0" xfId="0" applyFont="1" applyFill="1" applyAlignment="1">
      <alignment horizontal="left" vertical="center" wrapText="1"/>
    </xf>
    <xf numFmtId="0" fontId="18" fillId="35" borderId="15" xfId="0" applyFont="1" applyFill="1" applyBorder="1" applyAlignment="1">
      <alignment horizontal="left" vertical="center" wrapText="1"/>
    </xf>
    <xf numFmtId="165" fontId="47" fillId="0" borderId="0" xfId="0" applyNumberFormat="1" applyFont="1" applyAlignment="1">
      <alignment horizontal="left"/>
    </xf>
    <xf numFmtId="0" fontId="0" fillId="0" borderId="0" xfId="0" applyAlignment="1">
      <alignment horizontal="left"/>
    </xf>
    <xf numFmtId="0" fontId="21" fillId="0" borderId="12" xfId="0" applyFont="1" applyBorder="1" applyAlignment="1">
      <alignment horizontal="center" vertical="center" wrapText="1"/>
    </xf>
    <xf numFmtId="0" fontId="35" fillId="36" borderId="17" xfId="0" applyFont="1" applyFill="1" applyBorder="1" applyAlignment="1">
      <alignment horizontal="left" vertical="center" wrapText="1"/>
    </xf>
    <xf numFmtId="0" fontId="35" fillId="36" borderId="0" xfId="0" applyFont="1" applyFill="1" applyAlignment="1">
      <alignment horizontal="left" vertical="center" wrapText="1"/>
    </xf>
    <xf numFmtId="0" fontId="21" fillId="37" borderId="23" xfId="0" applyFont="1" applyFill="1" applyBorder="1" applyAlignment="1">
      <alignment horizontal="left" vertical="center" wrapText="1"/>
    </xf>
    <xf numFmtId="0" fontId="21" fillId="37" borderId="25" xfId="0" applyFont="1" applyFill="1" applyBorder="1" applyAlignment="1">
      <alignment horizontal="left" vertical="center" wrapText="1"/>
    </xf>
    <xf numFmtId="165" fontId="47" fillId="37" borderId="25" xfId="0" applyNumberFormat="1" applyFont="1" applyFill="1" applyBorder="1" applyAlignment="1">
      <alignment horizontal="left" vertical="center" wrapText="1"/>
    </xf>
    <xf numFmtId="165" fontId="47" fillId="37" borderId="24" xfId="0" applyNumberFormat="1" applyFont="1" applyFill="1" applyBorder="1" applyAlignment="1">
      <alignment horizontal="left" vertical="center" wrapText="1"/>
    </xf>
    <xf numFmtId="170" fontId="41" fillId="0" borderId="14" xfId="0" applyNumberFormat="1" applyFont="1" applyBorder="1" applyAlignment="1">
      <alignment horizontal="right" vertical="center" wrapText="1"/>
    </xf>
    <xf numFmtId="170" fontId="41" fillId="0" borderId="15" xfId="0" applyNumberFormat="1" applyFont="1" applyBorder="1" applyAlignment="1">
      <alignment horizontal="right" vertical="center" wrapText="1"/>
    </xf>
    <xf numFmtId="170" fontId="21" fillId="0" borderId="36" xfId="0" applyNumberFormat="1" applyFont="1" applyBorder="1" applyAlignment="1">
      <alignment horizontal="right" vertical="center" wrapText="1"/>
    </xf>
    <xf numFmtId="170" fontId="21" fillId="0" borderId="37" xfId="0" applyNumberFormat="1" applyFont="1" applyBorder="1" applyAlignment="1">
      <alignment horizontal="right" vertical="center" wrapText="1"/>
    </xf>
    <xf numFmtId="165" fontId="21" fillId="0" borderId="0" xfId="0" applyNumberFormat="1" applyFont="1" applyAlignment="1">
      <alignment horizontal="left" vertical="center" wrapText="1"/>
    </xf>
    <xf numFmtId="0" fontId="33" fillId="0" borderId="0" xfId="0" applyFont="1" applyAlignment="1">
      <alignment horizontal="left" wrapText="1"/>
    </xf>
    <xf numFmtId="165" fontId="36" fillId="0" borderId="12" xfId="0" applyNumberFormat="1" applyFont="1" applyBorder="1" applyAlignment="1">
      <alignment horizontal="left" vertical="center" wrapText="1"/>
    </xf>
    <xf numFmtId="4" fontId="36" fillId="0" borderId="12" xfId="0" applyNumberFormat="1" applyFont="1" applyBorder="1" applyAlignment="1">
      <alignment horizontal="left" vertical="center" wrapText="1"/>
    </xf>
    <xf numFmtId="0" fontId="36" fillId="0" borderId="12" xfId="0" applyFont="1" applyBorder="1" applyAlignment="1">
      <alignment horizontal="left" vertical="center" wrapText="1"/>
    </xf>
    <xf numFmtId="165" fontId="36" fillId="34" borderId="12" xfId="0" applyNumberFormat="1" applyFont="1" applyFill="1" applyBorder="1" applyAlignment="1">
      <alignment horizontal="left" vertical="center" wrapText="1"/>
    </xf>
    <xf numFmtId="4" fontId="36" fillId="34" borderId="12" xfId="0" applyNumberFormat="1" applyFont="1" applyFill="1" applyBorder="1" applyAlignment="1">
      <alignment horizontal="left" vertical="center" wrapText="1"/>
    </xf>
    <xf numFmtId="0" fontId="36" fillId="34" borderId="12" xfId="0" applyFont="1" applyFill="1" applyBorder="1" applyAlignment="1">
      <alignment horizontal="left" vertical="center" wrapText="1"/>
    </xf>
    <xf numFmtId="0" fontId="39" fillId="0" borderId="12" xfId="0" applyFont="1" applyBorder="1" applyAlignment="1">
      <alignment horizontal="left" vertical="center"/>
    </xf>
    <xf numFmtId="0" fontId="21" fillId="40" borderId="0" xfId="0" applyFont="1" applyFill="1" applyAlignment="1">
      <alignment horizontal="left" vertical="center" wrapText="1"/>
    </xf>
    <xf numFmtId="170" fontId="111" fillId="0" borderId="0" xfId="0" applyNumberFormat="1" applyFont="1" applyAlignment="1">
      <alignment horizontal="left" vertical="top" wrapText="1"/>
    </xf>
    <xf numFmtId="0" fontId="16" fillId="46" borderId="26" xfId="0" applyFont="1" applyFill="1" applyBorder="1" applyAlignment="1">
      <alignment horizontal="left" vertical="top"/>
    </xf>
    <xf numFmtId="0" fontId="16" fillId="46" borderId="29" xfId="0" applyFont="1" applyFill="1" applyBorder="1" applyAlignment="1">
      <alignment horizontal="left" vertical="top"/>
    </xf>
    <xf numFmtId="0" fontId="16" fillId="46" borderId="31" xfId="0" applyFont="1" applyFill="1" applyBorder="1" applyAlignment="1">
      <alignment horizontal="left" vertical="top"/>
    </xf>
    <xf numFmtId="0" fontId="65" fillId="0" borderId="0" xfId="0" applyFont="1" applyAlignment="1">
      <alignment horizontal="center" vertical="center"/>
    </xf>
    <xf numFmtId="4" fontId="105" fillId="0" borderId="14" xfId="0" applyNumberFormat="1" applyFont="1" applyBorder="1" applyAlignment="1">
      <alignment horizontal="right" vertical="center" wrapText="1"/>
    </xf>
    <xf numFmtId="4" fontId="105" fillId="0" borderId="15" xfId="0" applyNumberFormat="1" applyFont="1" applyBorder="1" applyAlignment="1">
      <alignment horizontal="right" vertical="center" wrapText="1"/>
    </xf>
    <xf numFmtId="4" fontId="62" fillId="0" borderId="12" xfId="0" applyNumberFormat="1" applyFont="1" applyBorder="1" applyAlignment="1">
      <alignment horizontal="right" vertical="center" wrapText="1"/>
    </xf>
    <xf numFmtId="4" fontId="62" fillId="0" borderId="14" xfId="0" applyNumberFormat="1" applyFont="1" applyBorder="1" applyAlignment="1">
      <alignment horizontal="right" vertical="center" wrapText="1"/>
    </xf>
    <xf numFmtId="4" fontId="62" fillId="0" borderId="15" xfId="0" applyNumberFormat="1" applyFont="1" applyBorder="1" applyAlignment="1">
      <alignment horizontal="right" vertical="center" wrapText="1"/>
    </xf>
    <xf numFmtId="4" fontId="94" fillId="0" borderId="12" xfId="0" applyNumberFormat="1" applyFont="1" applyBorder="1" applyAlignment="1">
      <alignment horizontal="right" vertical="center" wrapText="1"/>
    </xf>
    <xf numFmtId="0" fontId="24" fillId="0" borderId="38" xfId="0" applyFont="1" applyBorder="1" applyAlignment="1">
      <alignment horizontal="center" vertical="center"/>
    </xf>
    <xf numFmtId="4" fontId="62" fillId="0" borderId="12" xfId="0" applyNumberFormat="1" applyFont="1" applyBorder="1" applyAlignment="1">
      <alignment horizontal="left"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Hyperlink" xfId="42" builtinId="8"/>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42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ont>
        <color rgb="FF00B0F0"/>
      </font>
      <fill>
        <patternFill>
          <bgColor rgb="FF00B0F0"/>
        </patternFill>
      </fill>
    </dxf>
    <dxf>
      <fill>
        <patternFill>
          <bgColor rgb="FFFFC000"/>
        </patternFill>
      </fill>
    </dxf>
    <dxf>
      <fill>
        <patternFill>
          <bgColor rgb="FF00B0F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rgb="FFFFC000"/>
      </font>
      <fill>
        <patternFill>
          <bgColor rgb="FFFFC000"/>
        </patternFill>
      </fill>
    </dxf>
    <dxf>
      <fill>
        <patternFill>
          <bgColor rgb="FFFFC000"/>
        </patternFill>
      </fill>
    </dxf>
    <dxf>
      <fill>
        <patternFill>
          <bgColor rgb="FFFFC000"/>
        </patternFill>
      </fill>
    </dxf>
    <dxf>
      <fill>
        <patternFill>
          <bgColor rgb="FFFFC000"/>
        </patternFill>
      </fill>
    </dxf>
    <dxf>
      <font>
        <color rgb="FF00B0F0"/>
      </font>
      <fill>
        <patternFill>
          <bgColor rgb="FF00B0F0"/>
        </patternFill>
      </fill>
    </dxf>
    <dxf>
      <font>
        <color rgb="FF00B0F0"/>
      </font>
      <fill>
        <patternFill>
          <bgColor rgb="FF00B0F0"/>
        </patternFill>
      </fill>
    </dxf>
    <dxf>
      <font>
        <color rgb="FFFFC000"/>
      </font>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color theme="0"/>
      </font>
    </dxf>
    <dxf>
      <fill>
        <patternFill>
          <bgColor rgb="FFFFFF00"/>
        </patternFill>
      </fill>
    </dxf>
    <dxf>
      <fill>
        <patternFill>
          <bgColor rgb="FF92D050"/>
        </patternFill>
      </fill>
    </dxf>
    <dxf>
      <fill>
        <patternFill>
          <bgColor rgb="FFFFFF00"/>
        </patternFill>
      </fill>
    </dxf>
    <dxf>
      <font>
        <color theme="0" tint="-4.9989318521683403E-2"/>
      </font>
    </dxf>
    <dxf>
      <font>
        <color theme="0"/>
      </font>
    </dxf>
    <dxf>
      <font>
        <color rgb="FF00B0F0"/>
      </font>
      <fill>
        <patternFill>
          <bgColor rgb="FF00B0F0"/>
        </patternFill>
      </fill>
    </dxf>
    <dxf>
      <font>
        <color rgb="FF00B0F0"/>
      </font>
      <fill>
        <patternFill>
          <bgColor rgb="FF00B0F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00B0F0"/>
      </font>
      <fill>
        <patternFill>
          <bgColor rgb="FF00B0F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FFFF0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2.svg"/><Relationship Id="rId7" Type="http://schemas.openxmlformats.org/officeDocument/2006/relationships/image" Target="../media/image7.png"/><Relationship Id="rId2" Type="http://schemas.openxmlformats.org/officeDocument/2006/relationships/image" Target="../media/image1.png"/><Relationship Id="rId1" Type="http://schemas.openxmlformats.org/officeDocument/2006/relationships/image" Target="../media/image3.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png"/><Relationship Id="rId5" Type="http://schemas.openxmlformats.org/officeDocument/2006/relationships/image" Target="../media/image12.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25400</xdr:colOff>
      <xdr:row>2</xdr:row>
      <xdr:rowOff>88900</xdr:rowOff>
    </xdr:from>
    <xdr:to>
      <xdr:col>5</xdr:col>
      <xdr:colOff>0</xdr:colOff>
      <xdr:row>4</xdr:row>
      <xdr:rowOff>40841</xdr:rowOff>
    </xdr:to>
    <xdr:pic>
      <xdr:nvPicPr>
        <xdr:cNvPr id="3" name="Graphic 2" descr="Gloeilamp">
          <a:extLst>
            <a:ext uri="{FF2B5EF4-FFF2-40B4-BE49-F238E27FC236}">
              <a16:creationId xmlns:a16="http://schemas.microsoft.com/office/drawing/2014/main" id="{C920763B-86B5-4982-B141-530D281F95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12300" y="457200"/>
          <a:ext cx="300990" cy="332941"/>
        </a:xfrm>
        <a:prstGeom prst="rect">
          <a:avLst/>
        </a:prstGeom>
      </xdr:spPr>
    </xdr:pic>
    <xdr:clientData/>
  </xdr:twoCellAnchor>
  <xdr:twoCellAnchor editAs="oneCell">
    <xdr:from>
      <xdr:col>4</xdr:col>
      <xdr:colOff>21590</xdr:colOff>
      <xdr:row>66</xdr:row>
      <xdr:rowOff>142240</xdr:rowOff>
    </xdr:from>
    <xdr:to>
      <xdr:col>5</xdr:col>
      <xdr:colOff>2540</xdr:colOff>
      <xdr:row>68</xdr:row>
      <xdr:rowOff>110691</xdr:rowOff>
    </xdr:to>
    <xdr:pic>
      <xdr:nvPicPr>
        <xdr:cNvPr id="5" name="Graphic 4" descr="Gloeilamp">
          <a:extLst>
            <a:ext uri="{FF2B5EF4-FFF2-40B4-BE49-F238E27FC236}">
              <a16:creationId xmlns:a16="http://schemas.microsoft.com/office/drawing/2014/main" id="{328E7BD6-B71A-4116-998F-F4C697BE8C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238490" y="9165590"/>
          <a:ext cx="304800" cy="330401"/>
        </a:xfrm>
        <a:prstGeom prst="rect">
          <a:avLst/>
        </a:prstGeom>
      </xdr:spPr>
    </xdr:pic>
    <xdr:clientData/>
  </xdr:twoCellAnchor>
  <xdr:twoCellAnchor editAs="oneCell">
    <xdr:from>
      <xdr:col>4</xdr:col>
      <xdr:colOff>27305</xdr:colOff>
      <xdr:row>53</xdr:row>
      <xdr:rowOff>6985</xdr:rowOff>
    </xdr:from>
    <xdr:to>
      <xdr:col>5</xdr:col>
      <xdr:colOff>19685</xdr:colOff>
      <xdr:row>54</xdr:row>
      <xdr:rowOff>167841</xdr:rowOff>
    </xdr:to>
    <xdr:pic>
      <xdr:nvPicPr>
        <xdr:cNvPr id="7" name="Graphic 6" descr="Gloeilamp">
          <a:extLst>
            <a:ext uri="{FF2B5EF4-FFF2-40B4-BE49-F238E27FC236}">
              <a16:creationId xmlns:a16="http://schemas.microsoft.com/office/drawing/2014/main" id="{5ABEAA21-B0EE-4B4E-816D-ABA080CDB2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056880" y="8512810"/>
          <a:ext cx="308610" cy="336116"/>
        </a:xfrm>
        <a:prstGeom prst="rect">
          <a:avLst/>
        </a:prstGeom>
      </xdr:spPr>
    </xdr:pic>
    <xdr:clientData/>
  </xdr:twoCellAnchor>
  <xdr:twoCellAnchor editAs="oneCell">
    <xdr:from>
      <xdr:col>4</xdr:col>
      <xdr:colOff>46990</xdr:colOff>
      <xdr:row>29</xdr:row>
      <xdr:rowOff>10160</xdr:rowOff>
    </xdr:from>
    <xdr:to>
      <xdr:col>5</xdr:col>
      <xdr:colOff>34290</xdr:colOff>
      <xdr:row>30</xdr:row>
      <xdr:rowOff>135456</xdr:rowOff>
    </xdr:to>
    <xdr:pic>
      <xdr:nvPicPr>
        <xdr:cNvPr id="8" name="Graphic 7" descr="Gloeilamp">
          <a:extLst>
            <a:ext uri="{FF2B5EF4-FFF2-40B4-BE49-F238E27FC236}">
              <a16:creationId xmlns:a16="http://schemas.microsoft.com/office/drawing/2014/main" id="{BBF3F1A3-E819-4826-AA9D-C7D5F8275F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086090" y="4245610"/>
          <a:ext cx="289560" cy="322781"/>
        </a:xfrm>
        <a:prstGeom prst="rect">
          <a:avLst/>
        </a:prstGeom>
      </xdr:spPr>
    </xdr:pic>
    <xdr:clientData/>
  </xdr:twoCellAnchor>
  <xdr:twoCellAnchor>
    <xdr:from>
      <xdr:col>3</xdr:col>
      <xdr:colOff>2750820</xdr:colOff>
      <xdr:row>25</xdr:row>
      <xdr:rowOff>38100</xdr:rowOff>
    </xdr:from>
    <xdr:to>
      <xdr:col>4</xdr:col>
      <xdr:colOff>175260</xdr:colOff>
      <xdr:row>25</xdr:row>
      <xdr:rowOff>160020</xdr:rowOff>
    </xdr:to>
    <xdr:sp macro="" textlink="">
      <xdr:nvSpPr>
        <xdr:cNvPr id="10" name="Pijl: rechts 9">
          <a:extLst>
            <a:ext uri="{FF2B5EF4-FFF2-40B4-BE49-F238E27FC236}">
              <a16:creationId xmlns:a16="http://schemas.microsoft.com/office/drawing/2014/main" id="{8E1FC4E5-F1EB-D31D-76D3-51805483C3D6}"/>
            </a:ext>
          </a:extLst>
        </xdr:cNvPr>
        <xdr:cNvSpPr/>
      </xdr:nvSpPr>
      <xdr:spPr>
        <a:xfrm flipH="1">
          <a:off x="7856220" y="4610100"/>
          <a:ext cx="350520" cy="12192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mc:AlternateContent xmlns:mc="http://schemas.openxmlformats.org/markup-compatibility/2006">
    <mc:Choice xmlns:a14="http://schemas.microsoft.com/office/drawing/2010/main" Requires="a14">
      <xdr:twoCellAnchor>
        <xdr:from>
          <xdr:col>5</xdr:col>
          <xdr:colOff>91440</xdr:colOff>
          <xdr:row>9</xdr:row>
          <xdr:rowOff>30480</xdr:rowOff>
        </xdr:from>
        <xdr:to>
          <xdr:col>5</xdr:col>
          <xdr:colOff>3848100</xdr:colOff>
          <xdr:row>14</xdr:row>
          <xdr:rowOff>129540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nl-BE" sz="1100" b="0" i="0" u="none" strike="noStrike" baseline="0">
                  <a:solidFill>
                    <a:srgbClr val="000000"/>
                  </a:solidFill>
                  <a:latin typeface="Calibri"/>
                  <a:cs typeface="Calibri"/>
                </a:rPr>
                <a:t>Invoegen in overzicht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19</xdr:col>
      <xdr:colOff>114301</xdr:colOff>
      <xdr:row>0</xdr:row>
      <xdr:rowOff>47625</xdr:rowOff>
    </xdr:from>
    <xdr:to>
      <xdr:col>23</xdr:col>
      <xdr:colOff>228601</xdr:colOff>
      <xdr:row>0</xdr:row>
      <xdr:rowOff>552450</xdr:rowOff>
    </xdr:to>
    <xdr:pic>
      <xdr:nvPicPr>
        <xdr:cNvPr id="5" name="Afbeelding 2">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95826" y="47625"/>
          <a:ext cx="140970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71120</xdr:colOff>
      <xdr:row>27</xdr:row>
      <xdr:rowOff>120650</xdr:rowOff>
    </xdr:from>
    <xdr:to>
      <xdr:col>25</xdr:col>
      <xdr:colOff>92710</xdr:colOff>
      <xdr:row>29</xdr:row>
      <xdr:rowOff>71321</xdr:rowOff>
    </xdr:to>
    <xdr:pic>
      <xdr:nvPicPr>
        <xdr:cNvPr id="6" name="Graphic 5" descr="Gloeilamp">
          <a:extLst>
            <a:ext uri="{FF2B5EF4-FFF2-40B4-BE49-F238E27FC236}">
              <a16:creationId xmlns:a16="http://schemas.microsoft.com/office/drawing/2014/main" id="{9F77B6FD-48EE-4193-97AE-350195FDC0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47180" y="6544310"/>
          <a:ext cx="326390" cy="331671"/>
        </a:xfrm>
        <a:prstGeom prst="rect">
          <a:avLst/>
        </a:prstGeom>
      </xdr:spPr>
    </xdr:pic>
    <xdr:clientData/>
  </xdr:twoCellAnchor>
  <xdr:twoCellAnchor editAs="oneCell">
    <xdr:from>
      <xdr:col>26</xdr:col>
      <xdr:colOff>910590</xdr:colOff>
      <xdr:row>28</xdr:row>
      <xdr:rowOff>27940</xdr:rowOff>
    </xdr:from>
    <xdr:to>
      <xdr:col>26</xdr:col>
      <xdr:colOff>1489371</xdr:colOff>
      <xdr:row>29</xdr:row>
      <xdr:rowOff>7620</xdr:rowOff>
    </xdr:to>
    <xdr:pic>
      <xdr:nvPicPr>
        <xdr:cNvPr id="7" name="Afbeelding 6">
          <a:extLst>
            <a:ext uri="{FF2B5EF4-FFF2-40B4-BE49-F238E27FC236}">
              <a16:creationId xmlns:a16="http://schemas.microsoft.com/office/drawing/2014/main" id="{A4BD79C9-6145-4608-95FB-597210B5C98B}"/>
            </a:ext>
          </a:extLst>
        </xdr:cNvPr>
        <xdr:cNvPicPr>
          <a:picLocks noChangeAspect="1"/>
        </xdr:cNvPicPr>
      </xdr:nvPicPr>
      <xdr:blipFill rotWithShape="1">
        <a:blip xmlns:r="http://schemas.openxmlformats.org/officeDocument/2006/relationships" r:embed="rId4"/>
        <a:srcRect l="3739" t="14904" b="23451"/>
        <a:stretch/>
      </xdr:blipFill>
      <xdr:spPr>
        <a:xfrm>
          <a:off x="7730490" y="6657340"/>
          <a:ext cx="578781" cy="177800"/>
        </a:xfrm>
        <a:prstGeom prst="rect">
          <a:avLst/>
        </a:prstGeom>
      </xdr:spPr>
    </xdr:pic>
    <xdr:clientData/>
  </xdr:twoCellAnchor>
  <xdr:twoCellAnchor editAs="oneCell">
    <xdr:from>
      <xdr:col>25</xdr:col>
      <xdr:colOff>148590</xdr:colOff>
      <xdr:row>42</xdr:row>
      <xdr:rowOff>78740</xdr:rowOff>
    </xdr:from>
    <xdr:to>
      <xdr:col>26</xdr:col>
      <xdr:colOff>567690</xdr:colOff>
      <xdr:row>44</xdr:row>
      <xdr:rowOff>110903</xdr:rowOff>
    </xdr:to>
    <xdr:pic>
      <xdr:nvPicPr>
        <xdr:cNvPr id="9" name="Afbeelding 8" descr="Copy And Paste Key Shortcuts Stock Vector - Illustration of edit, keyboard:  157408955">
          <a:extLst>
            <a:ext uri="{FF2B5EF4-FFF2-40B4-BE49-F238E27FC236}">
              <a16:creationId xmlns:a16="http://schemas.microsoft.com/office/drawing/2014/main" id="{FE8AC605-C781-4F85-9A0E-B12771F190F3}"/>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4999" t="14166" r="4167" b="22421"/>
        <a:stretch/>
      </xdr:blipFill>
      <xdr:spPr bwMode="auto">
        <a:xfrm>
          <a:off x="6777990" y="7813040"/>
          <a:ext cx="590550" cy="4004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53340</xdr:colOff>
      <xdr:row>105</xdr:row>
      <xdr:rowOff>63500</xdr:rowOff>
    </xdr:from>
    <xdr:to>
      <xdr:col>26</xdr:col>
      <xdr:colOff>4189095</xdr:colOff>
      <xdr:row>116</xdr:row>
      <xdr:rowOff>457122</xdr:rowOff>
    </xdr:to>
    <xdr:pic>
      <xdr:nvPicPr>
        <xdr:cNvPr id="11" name="Afbeelding 10">
          <a:extLst>
            <a:ext uri="{FF2B5EF4-FFF2-40B4-BE49-F238E27FC236}">
              <a16:creationId xmlns:a16="http://schemas.microsoft.com/office/drawing/2014/main" id="{FD96CE89-A2C7-4A28-ADD1-72F11FCAFC97}"/>
            </a:ext>
          </a:extLst>
        </xdr:cNvPr>
        <xdr:cNvPicPr>
          <a:picLocks noChangeAspect="1"/>
        </xdr:cNvPicPr>
      </xdr:nvPicPr>
      <xdr:blipFill>
        <a:blip xmlns:r="http://schemas.openxmlformats.org/officeDocument/2006/relationships" r:embed="rId6"/>
        <a:stretch>
          <a:fillRect/>
        </a:stretch>
      </xdr:blipFill>
      <xdr:spPr>
        <a:xfrm>
          <a:off x="6682740" y="12509500"/>
          <a:ext cx="4313555" cy="1384221"/>
        </a:xfrm>
        <a:prstGeom prst="rect">
          <a:avLst/>
        </a:prstGeom>
      </xdr:spPr>
    </xdr:pic>
    <xdr:clientData/>
  </xdr:twoCellAnchor>
  <xdr:twoCellAnchor>
    <xdr:from>
      <xdr:col>26</xdr:col>
      <xdr:colOff>670560</xdr:colOff>
      <xdr:row>105</xdr:row>
      <xdr:rowOff>25400</xdr:rowOff>
    </xdr:from>
    <xdr:to>
      <xdr:col>26</xdr:col>
      <xdr:colOff>2004060</xdr:colOff>
      <xdr:row>106</xdr:row>
      <xdr:rowOff>25400</xdr:rowOff>
    </xdr:to>
    <xdr:sp macro="" textlink="">
      <xdr:nvSpPr>
        <xdr:cNvPr id="12" name="Ovaal 11">
          <a:extLst>
            <a:ext uri="{FF2B5EF4-FFF2-40B4-BE49-F238E27FC236}">
              <a16:creationId xmlns:a16="http://schemas.microsoft.com/office/drawing/2014/main" id="{C4410686-C107-4AD2-982A-1717DA555497}"/>
            </a:ext>
          </a:extLst>
        </xdr:cNvPr>
        <xdr:cNvSpPr/>
      </xdr:nvSpPr>
      <xdr:spPr>
        <a:xfrm>
          <a:off x="7477760" y="12471400"/>
          <a:ext cx="1333500"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26</xdr:col>
      <xdr:colOff>0</xdr:colOff>
      <xdr:row>121</xdr:row>
      <xdr:rowOff>0</xdr:rowOff>
    </xdr:from>
    <xdr:to>
      <xdr:col>26</xdr:col>
      <xdr:colOff>4346595</xdr:colOff>
      <xdr:row>121</xdr:row>
      <xdr:rowOff>1054240</xdr:rowOff>
    </xdr:to>
    <xdr:pic>
      <xdr:nvPicPr>
        <xdr:cNvPr id="15" name="Afbeelding 14">
          <a:extLst>
            <a:ext uri="{FF2B5EF4-FFF2-40B4-BE49-F238E27FC236}">
              <a16:creationId xmlns:a16="http://schemas.microsoft.com/office/drawing/2014/main" id="{2A25682E-FD1E-4D8F-8A7F-5C50CEF23FFD}"/>
            </a:ext>
          </a:extLst>
        </xdr:cNvPr>
        <xdr:cNvPicPr>
          <a:picLocks noChangeAspect="1"/>
        </xdr:cNvPicPr>
      </xdr:nvPicPr>
      <xdr:blipFill>
        <a:blip xmlns:r="http://schemas.openxmlformats.org/officeDocument/2006/relationships" r:embed="rId7"/>
        <a:stretch>
          <a:fillRect/>
        </a:stretch>
      </xdr:blipFill>
      <xdr:spPr>
        <a:xfrm>
          <a:off x="6819900" y="16322040"/>
          <a:ext cx="4346595" cy="1054241"/>
        </a:xfrm>
        <a:prstGeom prst="rect">
          <a:avLst/>
        </a:prstGeom>
      </xdr:spPr>
    </xdr:pic>
    <xdr:clientData/>
  </xdr:twoCellAnchor>
  <xdr:twoCellAnchor editAs="oneCell">
    <xdr:from>
      <xdr:col>26</xdr:col>
      <xdr:colOff>2362200</xdr:colOff>
      <xdr:row>118</xdr:row>
      <xdr:rowOff>589280</xdr:rowOff>
    </xdr:from>
    <xdr:to>
      <xdr:col>26</xdr:col>
      <xdr:colOff>3143887</xdr:colOff>
      <xdr:row>118</xdr:row>
      <xdr:rowOff>962661</xdr:rowOff>
    </xdr:to>
    <xdr:pic>
      <xdr:nvPicPr>
        <xdr:cNvPr id="16" name="Afbeelding 15">
          <a:extLst>
            <a:ext uri="{FF2B5EF4-FFF2-40B4-BE49-F238E27FC236}">
              <a16:creationId xmlns:a16="http://schemas.microsoft.com/office/drawing/2014/main" id="{7A1351FD-57F7-4164-ACBE-CFF27A5E4FC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9169400" y="15143480"/>
          <a:ext cx="768352" cy="372111"/>
        </a:xfrm>
        <a:prstGeom prst="rect">
          <a:avLst/>
        </a:prstGeom>
      </xdr:spPr>
    </xdr:pic>
    <xdr:clientData/>
  </xdr:twoCellAnchor>
  <xdr:twoCellAnchor editAs="oneCell">
    <xdr:from>
      <xdr:col>26</xdr:col>
      <xdr:colOff>0</xdr:colOff>
      <xdr:row>137</xdr:row>
      <xdr:rowOff>19050</xdr:rowOff>
    </xdr:from>
    <xdr:to>
      <xdr:col>26</xdr:col>
      <xdr:colOff>4511689</xdr:colOff>
      <xdr:row>140</xdr:row>
      <xdr:rowOff>117895</xdr:rowOff>
    </xdr:to>
    <xdr:pic>
      <xdr:nvPicPr>
        <xdr:cNvPr id="18" name="Afbeelding 17">
          <a:extLst>
            <a:ext uri="{FF2B5EF4-FFF2-40B4-BE49-F238E27FC236}">
              <a16:creationId xmlns:a16="http://schemas.microsoft.com/office/drawing/2014/main" id="{5AAF61F1-FE40-44E9-87C7-557DC4767434}"/>
            </a:ext>
          </a:extLst>
        </xdr:cNvPr>
        <xdr:cNvPicPr>
          <a:picLocks noChangeAspect="1"/>
        </xdr:cNvPicPr>
      </xdr:nvPicPr>
      <xdr:blipFill>
        <a:blip xmlns:r="http://schemas.openxmlformats.org/officeDocument/2006/relationships" r:embed="rId9"/>
        <a:stretch>
          <a:fillRect/>
        </a:stretch>
      </xdr:blipFill>
      <xdr:spPr>
        <a:xfrm>
          <a:off x="6807200" y="19329400"/>
          <a:ext cx="4493909" cy="581445"/>
        </a:xfrm>
        <a:prstGeom prst="rect">
          <a:avLst/>
        </a:prstGeom>
      </xdr:spPr>
    </xdr:pic>
    <xdr:clientData/>
  </xdr:twoCellAnchor>
  <xdr:twoCellAnchor editAs="oneCell">
    <xdr:from>
      <xdr:col>24</xdr:col>
      <xdr:colOff>97790</xdr:colOff>
      <xdr:row>134</xdr:row>
      <xdr:rowOff>124461</xdr:rowOff>
    </xdr:from>
    <xdr:to>
      <xdr:col>25</xdr:col>
      <xdr:colOff>130810</xdr:colOff>
      <xdr:row>137</xdr:row>
      <xdr:rowOff>2540</xdr:rowOff>
    </xdr:to>
    <xdr:pic>
      <xdr:nvPicPr>
        <xdr:cNvPr id="19" name="Graphic 18" descr="Gloeilamp">
          <a:extLst>
            <a:ext uri="{FF2B5EF4-FFF2-40B4-BE49-F238E27FC236}">
              <a16:creationId xmlns:a16="http://schemas.microsoft.com/office/drawing/2014/main" id="{A9F8FAF6-0C05-40EA-A3DE-B90F7069C7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49390" y="18983961"/>
          <a:ext cx="330200" cy="332740"/>
        </a:xfrm>
        <a:prstGeom prst="rect">
          <a:avLst/>
        </a:prstGeom>
      </xdr:spPr>
    </xdr:pic>
    <xdr:clientData/>
  </xdr:twoCellAnchor>
  <xdr:twoCellAnchor>
    <xdr:from>
      <xdr:col>26</xdr:col>
      <xdr:colOff>749300</xdr:colOff>
      <xdr:row>137</xdr:row>
      <xdr:rowOff>19050</xdr:rowOff>
    </xdr:from>
    <xdr:to>
      <xdr:col>26</xdr:col>
      <xdr:colOff>1433830</xdr:colOff>
      <xdr:row>138</xdr:row>
      <xdr:rowOff>24130</xdr:rowOff>
    </xdr:to>
    <xdr:sp macro="" textlink="">
      <xdr:nvSpPr>
        <xdr:cNvPr id="20" name="Ovaal 19">
          <a:extLst>
            <a:ext uri="{FF2B5EF4-FFF2-40B4-BE49-F238E27FC236}">
              <a16:creationId xmlns:a16="http://schemas.microsoft.com/office/drawing/2014/main" id="{2EEBBACD-7C90-43F2-9832-FAD519A4ABE0}"/>
            </a:ext>
          </a:extLst>
        </xdr:cNvPr>
        <xdr:cNvSpPr/>
      </xdr:nvSpPr>
      <xdr:spPr>
        <a:xfrm>
          <a:off x="7556500" y="19329400"/>
          <a:ext cx="684530"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3926840</xdr:colOff>
      <xdr:row>137</xdr:row>
      <xdr:rowOff>121920</xdr:rowOff>
    </xdr:from>
    <xdr:to>
      <xdr:col>26</xdr:col>
      <xdr:colOff>4678680</xdr:colOff>
      <xdr:row>138</xdr:row>
      <xdr:rowOff>134620</xdr:rowOff>
    </xdr:to>
    <xdr:sp macro="" textlink="">
      <xdr:nvSpPr>
        <xdr:cNvPr id="23" name="Ovaal 22">
          <a:extLst>
            <a:ext uri="{FF2B5EF4-FFF2-40B4-BE49-F238E27FC236}">
              <a16:creationId xmlns:a16="http://schemas.microsoft.com/office/drawing/2014/main" id="{1CA9730A-62BF-4CB3-8BD3-387ABEABD655}"/>
            </a:ext>
          </a:extLst>
        </xdr:cNvPr>
        <xdr:cNvSpPr/>
      </xdr:nvSpPr>
      <xdr:spPr>
        <a:xfrm>
          <a:off x="11181080" y="17510760"/>
          <a:ext cx="751840" cy="1727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26</xdr:col>
      <xdr:colOff>4141470</xdr:colOff>
      <xdr:row>136</xdr:row>
      <xdr:rowOff>76200</xdr:rowOff>
    </xdr:from>
    <xdr:to>
      <xdr:col>26</xdr:col>
      <xdr:colOff>4236720</xdr:colOff>
      <xdr:row>137</xdr:row>
      <xdr:rowOff>99060</xdr:rowOff>
    </xdr:to>
    <xdr:cxnSp macro="">
      <xdr:nvCxnSpPr>
        <xdr:cNvPr id="24" name="Rechte verbindingslijn met pijl 23">
          <a:extLst>
            <a:ext uri="{FF2B5EF4-FFF2-40B4-BE49-F238E27FC236}">
              <a16:creationId xmlns:a16="http://schemas.microsoft.com/office/drawing/2014/main" id="{755193B8-2050-4573-BD2F-7C042D7F72D6}"/>
            </a:ext>
          </a:extLst>
        </xdr:cNvPr>
        <xdr:cNvCxnSpPr>
          <a:stCxn id="25" idx="4"/>
        </xdr:cNvCxnSpPr>
      </xdr:nvCxnSpPr>
      <xdr:spPr>
        <a:xfrm>
          <a:off x="11395710" y="17365980"/>
          <a:ext cx="95250" cy="12192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3116580</xdr:colOff>
      <xdr:row>134</xdr:row>
      <xdr:rowOff>152400</xdr:rowOff>
    </xdr:from>
    <xdr:to>
      <xdr:col>27</xdr:col>
      <xdr:colOff>160020</xdr:colOff>
      <xdr:row>136</xdr:row>
      <xdr:rowOff>76200</xdr:rowOff>
    </xdr:to>
    <xdr:sp macro="" textlink="">
      <xdr:nvSpPr>
        <xdr:cNvPr id="25" name="Ovaal 24">
          <a:extLst>
            <a:ext uri="{FF2B5EF4-FFF2-40B4-BE49-F238E27FC236}">
              <a16:creationId xmlns:a16="http://schemas.microsoft.com/office/drawing/2014/main" id="{305636BD-65C0-4D6C-A25C-F92AB9A62DDD}"/>
            </a:ext>
          </a:extLst>
        </xdr:cNvPr>
        <xdr:cNvSpPr/>
      </xdr:nvSpPr>
      <xdr:spPr>
        <a:xfrm>
          <a:off x="10370820" y="17091660"/>
          <a:ext cx="2049780" cy="2743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editAs="oneCell">
    <xdr:from>
      <xdr:col>26</xdr:col>
      <xdr:colOff>2540</xdr:colOff>
      <xdr:row>151</xdr:row>
      <xdr:rowOff>78740</xdr:rowOff>
    </xdr:from>
    <xdr:to>
      <xdr:col>26</xdr:col>
      <xdr:colOff>4346991</xdr:colOff>
      <xdr:row>156</xdr:row>
      <xdr:rowOff>114516</xdr:rowOff>
    </xdr:to>
    <xdr:pic>
      <xdr:nvPicPr>
        <xdr:cNvPr id="26" name="Afbeelding 25">
          <a:extLst>
            <a:ext uri="{FF2B5EF4-FFF2-40B4-BE49-F238E27FC236}">
              <a16:creationId xmlns:a16="http://schemas.microsoft.com/office/drawing/2014/main" id="{F3881590-9BDC-4FD7-8B86-C299828B6E3E}"/>
            </a:ext>
          </a:extLst>
        </xdr:cNvPr>
        <xdr:cNvPicPr>
          <a:picLocks noChangeAspect="1"/>
        </xdr:cNvPicPr>
      </xdr:nvPicPr>
      <xdr:blipFill>
        <a:blip xmlns:r="http://schemas.openxmlformats.org/officeDocument/2006/relationships" r:embed="rId10"/>
        <a:stretch>
          <a:fillRect/>
        </a:stretch>
      </xdr:blipFill>
      <xdr:spPr>
        <a:xfrm>
          <a:off x="6809740" y="21611590"/>
          <a:ext cx="4452401" cy="365975"/>
        </a:xfrm>
        <a:prstGeom prst="rect">
          <a:avLst/>
        </a:prstGeom>
      </xdr:spPr>
    </xdr:pic>
    <xdr:clientData/>
  </xdr:twoCellAnchor>
  <xdr:twoCellAnchor editAs="oneCell">
    <xdr:from>
      <xdr:col>24</xdr:col>
      <xdr:colOff>85090</xdr:colOff>
      <xdr:row>149</xdr:row>
      <xdr:rowOff>29210</xdr:rowOff>
    </xdr:from>
    <xdr:to>
      <xdr:col>25</xdr:col>
      <xdr:colOff>130810</xdr:colOff>
      <xdr:row>151</xdr:row>
      <xdr:rowOff>78941</xdr:rowOff>
    </xdr:to>
    <xdr:pic>
      <xdr:nvPicPr>
        <xdr:cNvPr id="27" name="Graphic 26" descr="Gloeilamp">
          <a:extLst>
            <a:ext uri="{FF2B5EF4-FFF2-40B4-BE49-F238E27FC236}">
              <a16:creationId xmlns:a16="http://schemas.microsoft.com/office/drawing/2014/main" id="{DCFC97A9-3350-4552-AE54-ED72DC13218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36690" y="21244560"/>
          <a:ext cx="330200" cy="367231"/>
        </a:xfrm>
        <a:prstGeom prst="rect">
          <a:avLst/>
        </a:prstGeom>
      </xdr:spPr>
    </xdr:pic>
    <xdr:clientData/>
  </xdr:twoCellAnchor>
  <xdr:twoCellAnchor editAs="oneCell">
    <xdr:from>
      <xdr:col>24</xdr:col>
      <xdr:colOff>77470</xdr:colOff>
      <xdr:row>382</xdr:row>
      <xdr:rowOff>151130</xdr:rowOff>
    </xdr:from>
    <xdr:to>
      <xdr:col>25</xdr:col>
      <xdr:colOff>130810</xdr:colOff>
      <xdr:row>390</xdr:row>
      <xdr:rowOff>15240</xdr:rowOff>
    </xdr:to>
    <xdr:pic>
      <xdr:nvPicPr>
        <xdr:cNvPr id="28" name="Graphic 27" descr="Gloeilamp">
          <a:extLst>
            <a:ext uri="{FF2B5EF4-FFF2-40B4-BE49-F238E27FC236}">
              <a16:creationId xmlns:a16="http://schemas.microsoft.com/office/drawing/2014/main" id="{0AEBD755-67EA-4E3A-AAF5-5C963A891FA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29070" y="24198580"/>
          <a:ext cx="342900" cy="365961"/>
        </a:xfrm>
        <a:prstGeom prst="rect">
          <a:avLst/>
        </a:prstGeom>
      </xdr:spPr>
    </xdr:pic>
    <xdr:clientData/>
  </xdr:twoCellAnchor>
  <xdr:twoCellAnchor editAs="oneCell">
    <xdr:from>
      <xdr:col>24</xdr:col>
      <xdr:colOff>104140</xdr:colOff>
      <xdr:row>40</xdr:row>
      <xdr:rowOff>8890</xdr:rowOff>
    </xdr:from>
    <xdr:to>
      <xdr:col>25</xdr:col>
      <xdr:colOff>130810</xdr:colOff>
      <xdr:row>41</xdr:row>
      <xdr:rowOff>148791</xdr:rowOff>
    </xdr:to>
    <xdr:pic>
      <xdr:nvPicPr>
        <xdr:cNvPr id="31" name="Graphic 30" descr="Gloeilamp">
          <a:extLst>
            <a:ext uri="{FF2B5EF4-FFF2-40B4-BE49-F238E27FC236}">
              <a16:creationId xmlns:a16="http://schemas.microsoft.com/office/drawing/2014/main" id="{43341D25-F528-47E2-8FB7-D24CF0BDDE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555740" y="7209790"/>
          <a:ext cx="317500" cy="330401"/>
        </a:xfrm>
        <a:prstGeom prst="rect">
          <a:avLst/>
        </a:prstGeom>
      </xdr:spPr>
    </xdr:pic>
    <xdr:clientData/>
  </xdr:twoCellAnchor>
  <xdr:twoCellAnchor editAs="oneCell">
    <xdr:from>
      <xdr:col>24</xdr:col>
      <xdr:colOff>130877</xdr:colOff>
      <xdr:row>102</xdr:row>
      <xdr:rowOff>48995</xdr:rowOff>
    </xdr:from>
    <xdr:to>
      <xdr:col>25</xdr:col>
      <xdr:colOff>149927</xdr:colOff>
      <xdr:row>104</xdr:row>
      <xdr:rowOff>1283</xdr:rowOff>
    </xdr:to>
    <xdr:pic>
      <xdr:nvPicPr>
        <xdr:cNvPr id="10" name="Graphic 9" descr="Gloeilamp">
          <a:extLst>
            <a:ext uri="{FF2B5EF4-FFF2-40B4-BE49-F238E27FC236}">
              <a16:creationId xmlns:a16="http://schemas.microsoft.com/office/drawing/2014/main" id="{D6F91A9A-A86E-F66E-DE68-F32A99255E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948772" y="11946890"/>
          <a:ext cx="323850" cy="333743"/>
        </a:xfrm>
        <a:prstGeom prst="rect">
          <a:avLst/>
        </a:prstGeom>
      </xdr:spPr>
    </xdr:pic>
    <xdr:clientData/>
  </xdr:twoCellAnchor>
  <xdr:twoCellAnchor editAs="oneCell">
    <xdr:from>
      <xdr:col>24</xdr:col>
      <xdr:colOff>164298</xdr:colOff>
      <xdr:row>119</xdr:row>
      <xdr:rowOff>35627</xdr:rowOff>
    </xdr:from>
    <xdr:to>
      <xdr:col>26</xdr:col>
      <xdr:colOff>2373</xdr:colOff>
      <xdr:row>121</xdr:row>
      <xdr:rowOff>58053</xdr:rowOff>
    </xdr:to>
    <xdr:pic>
      <xdr:nvPicPr>
        <xdr:cNvPr id="13" name="Graphic 12" descr="Gloeilamp">
          <a:extLst>
            <a:ext uri="{FF2B5EF4-FFF2-40B4-BE49-F238E27FC236}">
              <a16:creationId xmlns:a16="http://schemas.microsoft.com/office/drawing/2014/main" id="{2E5BD89C-0856-A43A-31E3-266F8F04A30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982193" y="15349153"/>
          <a:ext cx="323850" cy="333743"/>
        </a:xfrm>
        <a:prstGeom prst="rect">
          <a:avLst/>
        </a:prstGeom>
      </xdr:spPr>
    </xdr:pic>
    <xdr:clientData/>
  </xdr:twoCellAnchor>
  <xdr:twoCellAnchor editAs="oneCell">
    <xdr:from>
      <xdr:col>7</xdr:col>
      <xdr:colOff>3823</xdr:colOff>
      <xdr:row>16</xdr:row>
      <xdr:rowOff>130174</xdr:rowOff>
    </xdr:from>
    <xdr:to>
      <xdr:col>8</xdr:col>
      <xdr:colOff>116840</xdr:colOff>
      <xdr:row>18</xdr:row>
      <xdr:rowOff>19684</xdr:rowOff>
    </xdr:to>
    <xdr:pic>
      <xdr:nvPicPr>
        <xdr:cNvPr id="14" name="Afbeelding 13">
          <a:extLst>
            <a:ext uri="{FF2B5EF4-FFF2-40B4-BE49-F238E27FC236}">
              <a16:creationId xmlns:a16="http://schemas.microsoft.com/office/drawing/2014/main" id="{98FABC0B-8130-4FF7-5998-1C8FFBFEC68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480323" y="4374514"/>
          <a:ext cx="311137" cy="339090"/>
        </a:xfrm>
        <a:prstGeom prst="rect">
          <a:avLst/>
        </a:prstGeom>
      </xdr:spPr>
    </xdr:pic>
    <xdr:clientData/>
  </xdr:twoCellAnchor>
  <xdr:twoCellAnchor editAs="oneCell">
    <xdr:from>
      <xdr:col>8</xdr:col>
      <xdr:colOff>148603</xdr:colOff>
      <xdr:row>96</xdr:row>
      <xdr:rowOff>634</xdr:rowOff>
    </xdr:from>
    <xdr:to>
      <xdr:col>10</xdr:col>
      <xdr:colOff>63500</xdr:colOff>
      <xdr:row>98</xdr:row>
      <xdr:rowOff>27304</xdr:rowOff>
    </xdr:to>
    <xdr:pic>
      <xdr:nvPicPr>
        <xdr:cNvPr id="17" name="Afbeelding 16">
          <a:extLst>
            <a:ext uri="{FF2B5EF4-FFF2-40B4-BE49-F238E27FC236}">
              <a16:creationId xmlns:a16="http://schemas.microsoft.com/office/drawing/2014/main" id="{CEB36D6C-1629-1D4E-51EA-E24C78BD1FA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823223" y="13419454"/>
          <a:ext cx="311137" cy="339090"/>
        </a:xfrm>
        <a:prstGeom prst="rect">
          <a:avLst/>
        </a:prstGeom>
      </xdr:spPr>
    </xdr:pic>
    <xdr:clientData/>
  </xdr:twoCellAnchor>
  <xdr:twoCellAnchor editAs="oneCell">
    <xdr:from>
      <xdr:col>23</xdr:col>
      <xdr:colOff>270523</xdr:colOff>
      <xdr:row>57</xdr:row>
      <xdr:rowOff>137794</xdr:rowOff>
    </xdr:from>
    <xdr:to>
      <xdr:col>23</xdr:col>
      <xdr:colOff>581660</xdr:colOff>
      <xdr:row>58</xdr:row>
      <xdr:rowOff>286384</xdr:rowOff>
    </xdr:to>
    <xdr:pic>
      <xdr:nvPicPr>
        <xdr:cNvPr id="21" name="Afbeelding 20">
          <a:extLst>
            <a:ext uri="{FF2B5EF4-FFF2-40B4-BE49-F238E27FC236}">
              <a16:creationId xmlns:a16="http://schemas.microsoft.com/office/drawing/2014/main" id="{0FC061C9-AAAF-3444-3323-4EB16E36566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206503" y="12253594"/>
          <a:ext cx="311137" cy="339090"/>
        </a:xfrm>
        <a:prstGeom prst="rect">
          <a:avLst/>
        </a:prstGeom>
      </xdr:spPr>
    </xdr:pic>
    <xdr:clientData/>
  </xdr:twoCellAnchor>
  <xdr:twoCellAnchor editAs="oneCell">
    <xdr:from>
      <xdr:col>11</xdr:col>
      <xdr:colOff>19063</xdr:colOff>
      <xdr:row>122</xdr:row>
      <xdr:rowOff>69214</xdr:rowOff>
    </xdr:from>
    <xdr:to>
      <xdr:col>12</xdr:col>
      <xdr:colOff>132080</xdr:colOff>
      <xdr:row>124</xdr:row>
      <xdr:rowOff>68580</xdr:rowOff>
    </xdr:to>
    <xdr:pic>
      <xdr:nvPicPr>
        <xdr:cNvPr id="2" name="Afbeelding 1">
          <a:extLst>
            <a:ext uri="{FF2B5EF4-FFF2-40B4-BE49-F238E27FC236}">
              <a16:creationId xmlns:a16="http://schemas.microsoft.com/office/drawing/2014/main" id="{0A1A6A78-5DC8-64D0-C53C-ADD4FA28A4A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288043" y="18448654"/>
          <a:ext cx="311137" cy="334646"/>
        </a:xfrm>
        <a:prstGeom prst="rect">
          <a:avLst/>
        </a:prstGeom>
      </xdr:spPr>
    </xdr:pic>
    <xdr:clientData/>
  </xdr:twoCellAnchor>
  <xdr:twoCellAnchor editAs="oneCell">
    <xdr:from>
      <xdr:col>9</xdr:col>
      <xdr:colOff>41923</xdr:colOff>
      <xdr:row>480</xdr:row>
      <xdr:rowOff>137794</xdr:rowOff>
    </xdr:from>
    <xdr:to>
      <xdr:col>10</xdr:col>
      <xdr:colOff>154940</xdr:colOff>
      <xdr:row>483</xdr:row>
      <xdr:rowOff>91440</xdr:rowOff>
    </xdr:to>
    <xdr:pic>
      <xdr:nvPicPr>
        <xdr:cNvPr id="4" name="Afbeelding 3">
          <a:extLst>
            <a:ext uri="{FF2B5EF4-FFF2-40B4-BE49-F238E27FC236}">
              <a16:creationId xmlns:a16="http://schemas.microsoft.com/office/drawing/2014/main" id="{0974F403-9858-02B5-4F73-D8C6CEA7C65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914663" y="43472734"/>
          <a:ext cx="311137" cy="334646"/>
        </a:xfrm>
        <a:prstGeom prst="rect">
          <a:avLst/>
        </a:prstGeom>
      </xdr:spPr>
    </xdr:pic>
    <xdr:clientData/>
  </xdr:twoCellAnchor>
  <xdr:twoCellAnchor editAs="oneCell">
    <xdr:from>
      <xdr:col>12</xdr:col>
      <xdr:colOff>156223</xdr:colOff>
      <xdr:row>1</xdr:row>
      <xdr:rowOff>38734</xdr:rowOff>
    </xdr:from>
    <xdr:to>
      <xdr:col>14</xdr:col>
      <xdr:colOff>71120</xdr:colOff>
      <xdr:row>1</xdr:row>
      <xdr:rowOff>377824</xdr:rowOff>
    </xdr:to>
    <xdr:pic>
      <xdr:nvPicPr>
        <xdr:cNvPr id="8" name="Afbeelding 7">
          <a:extLst>
            <a:ext uri="{FF2B5EF4-FFF2-40B4-BE49-F238E27FC236}">
              <a16:creationId xmlns:a16="http://schemas.microsoft.com/office/drawing/2014/main" id="{952855DA-84F4-A757-79F4-CCDA938CBA56}"/>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623323" y="648334"/>
          <a:ext cx="311137" cy="3390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19</xdr:col>
      <xdr:colOff>114301</xdr:colOff>
      <xdr:row>0</xdr:row>
      <xdr:rowOff>46355</xdr:rowOff>
    </xdr:from>
    <xdr:to>
      <xdr:col>23</xdr:col>
      <xdr:colOff>228601</xdr:colOff>
      <xdr:row>0</xdr:row>
      <xdr:rowOff>554990</xdr:rowOff>
    </xdr:to>
    <xdr:pic>
      <xdr:nvPicPr>
        <xdr:cNvPr id="2" name="Afbeelding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8851" y="45085"/>
          <a:ext cx="1371600" cy="512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146050</xdr:colOff>
      <xdr:row>0</xdr:row>
      <xdr:rowOff>203200</xdr:rowOff>
    </xdr:from>
    <xdr:to>
      <xdr:col>24</xdr:col>
      <xdr:colOff>474345</xdr:colOff>
      <xdr:row>0</xdr:row>
      <xdr:rowOff>536141</xdr:rowOff>
    </xdr:to>
    <xdr:pic>
      <xdr:nvPicPr>
        <xdr:cNvPr id="3" name="Graphic 2" descr="Gloeilamp">
          <a:extLst>
            <a:ext uri="{FF2B5EF4-FFF2-40B4-BE49-F238E27FC236}">
              <a16:creationId xmlns:a16="http://schemas.microsoft.com/office/drawing/2014/main" id="{F91F689B-4CA4-477F-9D01-4DC7D5C39F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7500" y="203200"/>
          <a:ext cx="326390" cy="335481"/>
        </a:xfrm>
        <a:prstGeom prst="rect">
          <a:avLst/>
        </a:prstGeom>
      </xdr:spPr>
    </xdr:pic>
    <xdr:clientData/>
  </xdr:twoCellAnchor>
  <xdr:twoCellAnchor editAs="oneCell">
    <xdr:from>
      <xdr:col>26</xdr:col>
      <xdr:colOff>986790</xdr:colOff>
      <xdr:row>24</xdr:row>
      <xdr:rowOff>20320</xdr:rowOff>
    </xdr:from>
    <xdr:to>
      <xdr:col>26</xdr:col>
      <xdr:colOff>1565571</xdr:colOff>
      <xdr:row>25</xdr:row>
      <xdr:rowOff>2540</xdr:rowOff>
    </xdr:to>
    <xdr:pic>
      <xdr:nvPicPr>
        <xdr:cNvPr id="4" name="Afbeelding 3">
          <a:extLst>
            <a:ext uri="{FF2B5EF4-FFF2-40B4-BE49-F238E27FC236}">
              <a16:creationId xmlns:a16="http://schemas.microsoft.com/office/drawing/2014/main" id="{F380EA01-C703-4A36-989F-50A6FB30A4CC}"/>
            </a:ext>
          </a:extLst>
        </xdr:cNvPr>
        <xdr:cNvPicPr>
          <a:picLocks noChangeAspect="1"/>
        </xdr:cNvPicPr>
      </xdr:nvPicPr>
      <xdr:blipFill rotWithShape="1">
        <a:blip xmlns:r="http://schemas.openxmlformats.org/officeDocument/2006/relationships" r:embed="rId4"/>
        <a:srcRect l="3739" t="14904" b="23451"/>
        <a:stretch/>
      </xdr:blipFill>
      <xdr:spPr>
        <a:xfrm>
          <a:off x="7793990" y="6798310"/>
          <a:ext cx="578781" cy="173990"/>
        </a:xfrm>
        <a:prstGeom prst="rect">
          <a:avLst/>
        </a:prstGeom>
      </xdr:spPr>
    </xdr:pic>
    <xdr:clientData/>
  </xdr:twoCellAnchor>
  <xdr:twoCellAnchor editAs="oneCell">
    <xdr:from>
      <xdr:col>24</xdr:col>
      <xdr:colOff>140970</xdr:colOff>
      <xdr:row>23</xdr:row>
      <xdr:rowOff>118110</xdr:rowOff>
    </xdr:from>
    <xdr:to>
      <xdr:col>24</xdr:col>
      <xdr:colOff>474345</xdr:colOff>
      <xdr:row>25</xdr:row>
      <xdr:rowOff>78941</xdr:rowOff>
    </xdr:to>
    <xdr:pic>
      <xdr:nvPicPr>
        <xdr:cNvPr id="5" name="Graphic 4" descr="Gloeilamp">
          <a:extLst>
            <a:ext uri="{FF2B5EF4-FFF2-40B4-BE49-F238E27FC236}">
              <a16:creationId xmlns:a16="http://schemas.microsoft.com/office/drawing/2014/main" id="{CCFEB020-D118-440F-8576-15D1B952CB5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2420" y="3877310"/>
          <a:ext cx="331470" cy="335481"/>
        </a:xfrm>
        <a:prstGeom prst="rect">
          <a:avLst/>
        </a:prstGeom>
      </xdr:spPr>
    </xdr:pic>
    <xdr:clientData/>
  </xdr:twoCellAnchor>
  <xdr:twoCellAnchor editAs="oneCell">
    <xdr:from>
      <xdr:col>26</xdr:col>
      <xdr:colOff>3003550</xdr:colOff>
      <xdr:row>26</xdr:row>
      <xdr:rowOff>44450</xdr:rowOff>
    </xdr:from>
    <xdr:to>
      <xdr:col>26</xdr:col>
      <xdr:colOff>3771902</xdr:colOff>
      <xdr:row>28</xdr:row>
      <xdr:rowOff>116841</xdr:rowOff>
    </xdr:to>
    <xdr:pic>
      <xdr:nvPicPr>
        <xdr:cNvPr id="6" name="Afbeelding 5">
          <a:extLst>
            <a:ext uri="{FF2B5EF4-FFF2-40B4-BE49-F238E27FC236}">
              <a16:creationId xmlns:a16="http://schemas.microsoft.com/office/drawing/2014/main" id="{5D4C99C9-2A85-46AE-9745-E7E81EBD29D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812020" y="16819880"/>
          <a:ext cx="767082" cy="372111"/>
        </a:xfrm>
        <a:prstGeom prst="rect">
          <a:avLst/>
        </a:prstGeom>
      </xdr:spPr>
    </xdr:pic>
    <xdr:clientData/>
  </xdr:twoCellAnchor>
  <xdr:twoCellAnchor editAs="oneCell">
    <xdr:from>
      <xdr:col>24</xdr:col>
      <xdr:colOff>161290</xdr:colOff>
      <xdr:row>26</xdr:row>
      <xdr:rowOff>87630</xdr:rowOff>
    </xdr:from>
    <xdr:to>
      <xdr:col>24</xdr:col>
      <xdr:colOff>478790</xdr:colOff>
      <xdr:row>28</xdr:row>
      <xdr:rowOff>117041</xdr:rowOff>
    </xdr:to>
    <xdr:pic>
      <xdr:nvPicPr>
        <xdr:cNvPr id="7" name="Graphic 6" descr="Gloeilamp">
          <a:extLst>
            <a:ext uri="{FF2B5EF4-FFF2-40B4-BE49-F238E27FC236}">
              <a16:creationId xmlns:a16="http://schemas.microsoft.com/office/drawing/2014/main" id="{670C4D80-B455-482E-B992-3F17274F77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82740" y="4399280"/>
          <a:ext cx="336550" cy="334211"/>
        </a:xfrm>
        <a:prstGeom prst="rect">
          <a:avLst/>
        </a:prstGeom>
      </xdr:spPr>
    </xdr:pic>
    <xdr:clientData/>
  </xdr:twoCellAnchor>
  <xdr:twoCellAnchor editAs="oneCell">
    <xdr:from>
      <xdr:col>24</xdr:col>
      <xdr:colOff>147320</xdr:colOff>
      <xdr:row>2</xdr:row>
      <xdr:rowOff>15240</xdr:rowOff>
    </xdr:from>
    <xdr:to>
      <xdr:col>24</xdr:col>
      <xdr:colOff>474345</xdr:colOff>
      <xdr:row>3</xdr:row>
      <xdr:rowOff>153871</xdr:rowOff>
    </xdr:to>
    <xdr:pic>
      <xdr:nvPicPr>
        <xdr:cNvPr id="8" name="Graphic 7" descr="Gloeilamp">
          <a:extLst>
            <a:ext uri="{FF2B5EF4-FFF2-40B4-BE49-F238E27FC236}">
              <a16:creationId xmlns:a16="http://schemas.microsoft.com/office/drawing/2014/main" id="{E7BD9CA1-3D46-4789-8EB6-A9CD52F8F8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68770" y="688340"/>
          <a:ext cx="332740" cy="336751"/>
        </a:xfrm>
        <a:prstGeom prst="rect">
          <a:avLst/>
        </a:prstGeom>
      </xdr:spPr>
    </xdr:pic>
    <xdr:clientData/>
  </xdr:twoCellAnchor>
  <xdr:twoCellAnchor editAs="oneCell">
    <xdr:from>
      <xdr:col>24</xdr:col>
      <xdr:colOff>135890</xdr:colOff>
      <xdr:row>11</xdr:row>
      <xdr:rowOff>171450</xdr:rowOff>
    </xdr:from>
    <xdr:to>
      <xdr:col>24</xdr:col>
      <xdr:colOff>474345</xdr:colOff>
      <xdr:row>15</xdr:row>
      <xdr:rowOff>57351</xdr:rowOff>
    </xdr:to>
    <xdr:pic>
      <xdr:nvPicPr>
        <xdr:cNvPr id="9" name="Graphic 8" descr="Gloeilamp">
          <a:extLst>
            <a:ext uri="{FF2B5EF4-FFF2-40B4-BE49-F238E27FC236}">
              <a16:creationId xmlns:a16="http://schemas.microsoft.com/office/drawing/2014/main" id="{25C67B99-BF80-4AAD-8DB4-9C16FDDDA94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7340" y="2108200"/>
          <a:ext cx="336550" cy="338021"/>
        </a:xfrm>
        <a:prstGeom prst="rect">
          <a:avLst/>
        </a:prstGeom>
      </xdr:spPr>
    </xdr:pic>
    <xdr:clientData/>
  </xdr:twoCellAnchor>
  <xdr:twoCellAnchor editAs="oneCell">
    <xdr:from>
      <xdr:col>24</xdr:col>
      <xdr:colOff>138430</xdr:colOff>
      <xdr:row>6</xdr:row>
      <xdr:rowOff>34290</xdr:rowOff>
    </xdr:from>
    <xdr:to>
      <xdr:col>24</xdr:col>
      <xdr:colOff>474345</xdr:colOff>
      <xdr:row>8</xdr:row>
      <xdr:rowOff>117041</xdr:rowOff>
    </xdr:to>
    <xdr:pic>
      <xdr:nvPicPr>
        <xdr:cNvPr id="10" name="Graphic 9" descr="Gloeilamp">
          <a:extLst>
            <a:ext uri="{FF2B5EF4-FFF2-40B4-BE49-F238E27FC236}">
              <a16:creationId xmlns:a16="http://schemas.microsoft.com/office/drawing/2014/main" id="{E338E89B-0475-41C1-9981-E3D1D8DF182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659880" y="1336040"/>
          <a:ext cx="336550" cy="3367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27</xdr:col>
      <xdr:colOff>502920</xdr:colOff>
      <xdr:row>3</xdr:row>
      <xdr:rowOff>76200</xdr:rowOff>
    </xdr:from>
    <xdr:to>
      <xdr:col>28</xdr:col>
      <xdr:colOff>617220</xdr:colOff>
      <xdr:row>3</xdr:row>
      <xdr:rowOff>581025</xdr:rowOff>
    </xdr:to>
    <xdr:pic>
      <xdr:nvPicPr>
        <xdr:cNvPr id="4" name="Afbeelding 2">
          <a:extLst>
            <a:ext uri="{FF2B5EF4-FFF2-40B4-BE49-F238E27FC236}">
              <a16:creationId xmlns:a16="http://schemas.microsoft.com/office/drawing/2014/main" id="{28F00339-D7F7-4982-A252-870FEC17D0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57360" y="76200"/>
          <a:ext cx="119634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83820</xdr:colOff>
      <xdr:row>0</xdr:row>
      <xdr:rowOff>91440</xdr:rowOff>
    </xdr:from>
    <xdr:ext cx="311137" cy="354330"/>
    <xdr:pic>
      <xdr:nvPicPr>
        <xdr:cNvPr id="2" name="Afbeelding 1">
          <a:extLst>
            <a:ext uri="{FF2B5EF4-FFF2-40B4-BE49-F238E27FC236}">
              <a16:creationId xmlns:a16="http://schemas.microsoft.com/office/drawing/2014/main" id="{4C984E6E-08B9-48E6-8B82-81024C68CAD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14600" y="1691640"/>
          <a:ext cx="311137" cy="35433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24</xdr:col>
      <xdr:colOff>77470</xdr:colOff>
      <xdr:row>28</xdr:row>
      <xdr:rowOff>151130</xdr:rowOff>
    </xdr:from>
    <xdr:to>
      <xdr:col>24</xdr:col>
      <xdr:colOff>435610</xdr:colOff>
      <xdr:row>30</xdr:row>
      <xdr:rowOff>181610</xdr:rowOff>
    </xdr:to>
    <xdr:pic>
      <xdr:nvPicPr>
        <xdr:cNvPr id="3" name="Graphic 2" descr="Gloeilamp">
          <a:extLst>
            <a:ext uri="{FF2B5EF4-FFF2-40B4-BE49-F238E27FC236}">
              <a16:creationId xmlns:a16="http://schemas.microsoft.com/office/drawing/2014/main" id="{2137FB6C-013A-4489-B093-F76EA73BCB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653530" y="70156070"/>
          <a:ext cx="358140" cy="3962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vlaamseoverheid-my.sharepoint.com/personal/els_bogaert_vlaanderen_be/Documents/herinstallatie/Bureaublad/Aanvraagformulier%20oproep%205_test.xlsm" TargetMode="External"/><Relationship Id="rId1" Type="http://schemas.openxmlformats.org/officeDocument/2006/relationships/externalLinkPath" Target="https://vlaamseoverheid.sharepoint.com/sites/vipa/projecten/agressie%20en%20vrijheidsbeperkende%20maatregelen/5_Sjablonen/aanvraagformulier%20oproep%205%20(onbeveiligd%20niet%20openen)/Aanvraagformulier%20oproep%205_tes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sites/vipa/projecten/agressie%20en%20vrijheidsbeperkende%20maatregelen/5_Sjablonen/Aanvraagformulier_PVA_naam%20voorziening_JVE_EB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ANVRAAG"/>
      <sheetName val="EVALUATIE"/>
      <sheetName val="PROCEDURE"/>
      <sheetName val="OVERZICHTSLIJST"/>
      <sheetName val="BETALING"/>
      <sheetName val="BRON"/>
    </sheetNames>
    <sheetDataSet>
      <sheetData sheetId="0">
        <row r="363">
          <cell r="B363" t="str">
            <v>tuin</v>
          </cell>
        </row>
      </sheetData>
      <sheetData sheetId="1" refreshError="1"/>
      <sheetData sheetId="2" refreshError="1"/>
      <sheetData sheetId="3" refreshError="1"/>
      <sheetData sheetId="4" refreshError="1"/>
      <sheetData sheetId="5">
        <row r="108">
          <cell r="B108" t="str">
            <v>kies</v>
          </cell>
        </row>
        <row r="109">
          <cell r="B109" t="str">
            <v>Gunstig</v>
          </cell>
        </row>
        <row r="110">
          <cell r="B110" t="str">
            <v>Gunstig, we adviseren om de aanbevelingen geformuleerd in het verslag op te volgen.</v>
          </cell>
        </row>
        <row r="111">
          <cell r="B111" t="str">
            <v>Gunstig onder de voorwaarde geformuleerd in het verslag.</v>
          </cell>
        </row>
        <row r="112">
          <cell r="B112" t="str">
            <v>Gunstig onder de voorwaarde geformuleerd in het verslag, we adviseren om de aanbevelingen op te volgen.</v>
          </cell>
        </row>
        <row r="113">
          <cell r="B113" t="str">
            <v>Ongunstig, er wordt geoordeeld dat deze aanvraag niet in aanmerking komt voor subsidiëring.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NVRAAG"/>
      <sheetName val="PROCEDURE"/>
      <sheetName val="EVALUATIE"/>
      <sheetName val="BRON"/>
    </sheetNames>
    <sheetDataSet>
      <sheetData sheetId="0" refreshError="1"/>
      <sheetData sheetId="1" refreshError="1"/>
      <sheetData sheetId="2" refreshError="1"/>
      <sheetData sheetId="3">
        <row r="97">
          <cell r="B97" t="str">
            <v>controle capaciteit (kies)</v>
          </cell>
        </row>
        <row r="98">
          <cell r="B98" t="str">
            <v>Deze capaciteit komt overeen met de erkenning</v>
          </cell>
        </row>
        <row r="99">
          <cell r="B99" t="str">
            <v>Deze capaciteit is aangepast omdat:</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www.departementwvg.be/welke-maatregelen" TargetMode="External"/><Relationship Id="rId7" Type="http://schemas.openxmlformats.org/officeDocument/2006/relationships/printerSettings" Target="../printerSettings/printerSettings2.bin"/><Relationship Id="rId2" Type="http://schemas.openxmlformats.org/officeDocument/2006/relationships/hyperlink" Target="https://www.departementwvg.be/vragen-subsidies-preventie-agressie-vrijheidsbeperking-beroving" TargetMode="External"/><Relationship Id="rId1" Type="http://schemas.openxmlformats.org/officeDocument/2006/relationships/hyperlink" Target="https://publiek.departementwvg.be/cobrha/" TargetMode="External"/><Relationship Id="rId6" Type="http://schemas.openxmlformats.org/officeDocument/2006/relationships/hyperlink" Target="https://www.departementwvg.be/vragen-subsidies-preventie-agressie-vrijheidsbeperking-beroving" TargetMode="External"/><Relationship Id="rId5" Type="http://schemas.openxmlformats.org/officeDocument/2006/relationships/hyperlink" Target="https://www.departementwvg.be/vragen-subsidies-preventie-agressie-vrijheidsbeperking-beroving" TargetMode="External"/><Relationship Id="rId4" Type="http://schemas.openxmlformats.org/officeDocument/2006/relationships/hyperlink" Target="https://www.departementwvg.be/vragen-subsidies-preventie-agressie-vrijheidsbeperking-beroving"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91D5C-80D5-40E2-B1D2-5E23AB35D305}">
  <sheetPr codeName="Blad2"/>
  <dimension ref="A1:W70"/>
  <sheetViews>
    <sheetView workbookViewId="0">
      <selection activeCell="C5" sqref="C5"/>
    </sheetView>
  </sheetViews>
  <sheetFormatPr defaultColWidth="8.88671875" defaultRowHeight="14.4" x14ac:dyDescent="0.3"/>
  <cols>
    <col min="1" max="1" width="2.44140625" style="113" customWidth="1"/>
    <col min="2" max="2" width="19.33203125" style="2" bestFit="1" customWidth="1"/>
    <col min="3" max="3" width="52.6640625" style="2" bestFit="1" customWidth="1"/>
    <col min="4" max="4" width="42.6640625" style="114" bestFit="1" customWidth="1"/>
    <col min="5" max="5" width="4.6640625" style="2" customWidth="1"/>
    <col min="6" max="6" width="57.33203125" style="2" bestFit="1" customWidth="1"/>
    <col min="7" max="16384" width="8.88671875" style="2"/>
  </cols>
  <sheetData>
    <row r="1" spans="1:23" ht="18.600000000000001" customHeight="1" thickBot="1" x14ac:dyDescent="0.35">
      <c r="B1" s="342" t="s">
        <v>691</v>
      </c>
      <c r="C1" s="342"/>
      <c r="D1" s="342"/>
    </row>
    <row r="2" spans="1:23" ht="15" thickBot="1" x14ac:dyDescent="0.35">
      <c r="A2" s="115"/>
      <c r="B2" s="116" t="s">
        <v>141</v>
      </c>
      <c r="C2" s="117" t="s">
        <v>142</v>
      </c>
      <c r="D2" s="118" t="s">
        <v>143</v>
      </c>
      <c r="E2" s="81"/>
      <c r="F2" s="81"/>
      <c r="G2" s="81"/>
      <c r="H2" s="81"/>
      <c r="I2" s="81"/>
      <c r="J2" s="81"/>
      <c r="K2" s="81"/>
      <c r="L2" s="81"/>
      <c r="M2" s="81"/>
      <c r="N2" s="81"/>
      <c r="O2" s="81"/>
      <c r="P2" s="81"/>
      <c r="Q2" s="81"/>
      <c r="R2" s="81"/>
      <c r="S2" s="81"/>
      <c r="T2" s="81"/>
      <c r="U2" s="81"/>
      <c r="V2" s="81"/>
      <c r="W2" s="81"/>
    </row>
    <row r="3" spans="1:23" x14ac:dyDescent="0.3">
      <c r="A3" s="119"/>
      <c r="B3" s="120" t="s">
        <v>144</v>
      </c>
      <c r="C3" s="49">
        <v>5</v>
      </c>
      <c r="D3" s="121" t="s">
        <v>145</v>
      </c>
      <c r="F3" s="122" t="s">
        <v>146</v>
      </c>
    </row>
    <row r="4" spans="1:23" x14ac:dyDescent="0.3">
      <c r="A4" s="123"/>
      <c r="B4" s="124" t="s">
        <v>147</v>
      </c>
      <c r="C4" s="125" t="s">
        <v>148</v>
      </c>
      <c r="D4" s="126" t="s">
        <v>149</v>
      </c>
      <c r="F4" s="127" t="s">
        <v>150</v>
      </c>
    </row>
    <row r="5" spans="1:23" x14ac:dyDescent="0.3">
      <c r="A5" s="119"/>
      <c r="B5" s="124" t="s">
        <v>4</v>
      </c>
      <c r="C5" s="48"/>
      <c r="D5" s="128" t="s">
        <v>151</v>
      </c>
      <c r="F5" s="129" t="s">
        <v>152</v>
      </c>
    </row>
    <row r="6" spans="1:23" x14ac:dyDescent="0.3">
      <c r="A6" s="119"/>
      <c r="B6" s="124" t="s">
        <v>592</v>
      </c>
      <c r="C6" s="48"/>
      <c r="D6" s="126" t="s">
        <v>153</v>
      </c>
      <c r="F6" s="130" t="s">
        <v>154</v>
      </c>
    </row>
    <row r="7" spans="1:23" x14ac:dyDescent="0.3">
      <c r="A7" s="123"/>
      <c r="B7" s="124" t="s">
        <v>96</v>
      </c>
      <c r="C7" s="131">
        <f>AANVRAAG!D39</f>
        <v>0</v>
      </c>
      <c r="D7" s="126"/>
      <c r="E7" s="132"/>
      <c r="F7" s="59" t="s">
        <v>155</v>
      </c>
      <c r="H7" s="132"/>
      <c r="I7" s="132"/>
      <c r="J7" s="132"/>
      <c r="K7" s="132"/>
      <c r="L7" s="132"/>
      <c r="M7" s="132"/>
      <c r="N7" s="132"/>
      <c r="O7" s="132"/>
      <c r="P7" s="132"/>
      <c r="Q7" s="132"/>
      <c r="R7" s="132"/>
      <c r="S7" s="132"/>
      <c r="T7" s="132"/>
      <c r="U7" s="132"/>
    </row>
    <row r="8" spans="1:23" x14ac:dyDescent="0.3">
      <c r="A8" s="123"/>
      <c r="B8" s="124" t="s">
        <v>156</v>
      </c>
      <c r="C8" s="133">
        <f>AANVRAAG!I27</f>
        <v>0</v>
      </c>
      <c r="D8" s="126"/>
      <c r="F8" s="59" t="s">
        <v>157</v>
      </c>
    </row>
    <row r="9" spans="1:23" x14ac:dyDescent="0.3">
      <c r="A9" s="123"/>
      <c r="B9" s="124" t="s">
        <v>158</v>
      </c>
      <c r="C9" s="134">
        <f>AANVRAAG!D46</f>
        <v>0</v>
      </c>
      <c r="D9" s="126"/>
    </row>
    <row r="10" spans="1:23" x14ac:dyDescent="0.3">
      <c r="A10" s="123"/>
      <c r="B10" s="135" t="s">
        <v>469</v>
      </c>
      <c r="C10" s="150"/>
      <c r="D10" s="126"/>
    </row>
    <row r="11" spans="1:23" x14ac:dyDescent="0.3">
      <c r="A11" s="123"/>
      <c r="B11" s="124" t="s">
        <v>159</v>
      </c>
      <c r="C11" s="133">
        <f>AANVRAAG!D53</f>
        <v>0</v>
      </c>
      <c r="D11" s="126"/>
    </row>
    <row r="12" spans="1:23" x14ac:dyDescent="0.3">
      <c r="A12" s="119"/>
      <c r="B12" s="124" t="s">
        <v>160</v>
      </c>
      <c r="C12" s="55"/>
      <c r="D12" s="126" t="s">
        <v>153</v>
      </c>
    </row>
    <row r="13" spans="1:23" x14ac:dyDescent="0.3">
      <c r="A13" s="119"/>
      <c r="B13" s="124" t="s">
        <v>161</v>
      </c>
      <c r="C13" s="48" t="s">
        <v>32</v>
      </c>
      <c r="D13" s="126" t="s">
        <v>153</v>
      </c>
    </row>
    <row r="14" spans="1:23" x14ac:dyDescent="0.3">
      <c r="A14" s="119"/>
      <c r="B14" s="124" t="s">
        <v>162</v>
      </c>
      <c r="C14" s="48" t="s">
        <v>32</v>
      </c>
      <c r="D14" s="126" t="s">
        <v>153</v>
      </c>
    </row>
    <row r="15" spans="1:23" x14ac:dyDescent="0.3">
      <c r="A15" s="119"/>
      <c r="B15" s="124" t="s">
        <v>164</v>
      </c>
      <c r="C15" s="48" t="s">
        <v>32</v>
      </c>
      <c r="D15" s="126" t="s">
        <v>165</v>
      </c>
    </row>
    <row r="16" spans="1:23" x14ac:dyDescent="0.3">
      <c r="A16" s="123"/>
      <c r="B16" s="124" t="s">
        <v>166</v>
      </c>
      <c r="C16" s="133">
        <f>AANVRAAG!D103</f>
        <v>0</v>
      </c>
      <c r="D16" s="126" t="str">
        <f>AANVRAAG!D113</f>
        <v>kies eerst toekomstige VIPA-subsidie projecten (hierboven)</v>
      </c>
      <c r="E16" s="136"/>
      <c r="F16" s="6"/>
    </row>
    <row r="17" spans="1:9" x14ac:dyDescent="0.3">
      <c r="A17" s="123"/>
      <c r="B17" s="124" t="s">
        <v>167</v>
      </c>
      <c r="C17" s="133">
        <f>AANVRAAG!D157</f>
        <v>0</v>
      </c>
      <c r="D17" s="126" t="str">
        <f>AANVRAAG!D164</f>
        <v>kies eerst toekomstige VIPA-subsidie projecten (hierboven)</v>
      </c>
      <c r="E17" s="136"/>
    </row>
    <row r="18" spans="1:9" x14ac:dyDescent="0.3">
      <c r="A18" s="123"/>
      <c r="B18" s="124" t="s">
        <v>168</v>
      </c>
      <c r="C18" s="133">
        <f>AANVRAAG!D197</f>
        <v>0</v>
      </c>
      <c r="D18" s="126" t="str">
        <f>AANVRAAG!D204</f>
        <v>kies eerst toekomstige VIPA-subsidie projecten (hierboven)</v>
      </c>
      <c r="E18" s="136"/>
    </row>
    <row r="19" spans="1:9" x14ac:dyDescent="0.3">
      <c r="A19" s="123"/>
      <c r="B19" s="124" t="s">
        <v>169</v>
      </c>
      <c r="C19" s="133">
        <f>AANVRAAG!D237</f>
        <v>0</v>
      </c>
      <c r="D19" s="126" t="str">
        <f>AANVRAAG!D244</f>
        <v>kies eerst toekomstige VIPA-subsidie projecten (hierboven)</v>
      </c>
      <c r="E19" s="136"/>
    </row>
    <row r="20" spans="1:9" x14ac:dyDescent="0.3">
      <c r="A20" s="123"/>
      <c r="B20" s="124" t="s">
        <v>170</v>
      </c>
      <c r="C20" s="133">
        <f>AANVRAAG!D277</f>
        <v>0</v>
      </c>
      <c r="D20" s="126" t="str">
        <f>AANVRAAG!D284</f>
        <v>kies eerst toekomstige VIPA-subsidie projecten (hierboven)</v>
      </c>
      <c r="E20" s="136"/>
    </row>
    <row r="21" spans="1:9" x14ac:dyDescent="0.3">
      <c r="A21" s="123"/>
      <c r="B21" s="124" t="s">
        <v>171</v>
      </c>
      <c r="C21" s="133">
        <f>AANVRAAG!D317</f>
        <v>0</v>
      </c>
      <c r="D21" s="126" t="str">
        <f>AANVRAAG!D324</f>
        <v>kies eerst toekomstige VIPA-subsidie projecten (hierboven)</v>
      </c>
      <c r="E21" s="136"/>
    </row>
    <row r="22" spans="1:9" x14ac:dyDescent="0.3">
      <c r="A22" s="123"/>
      <c r="B22" s="124" t="s">
        <v>172</v>
      </c>
      <c r="C22" s="137">
        <f ca="1">EVALUATIE!W461</f>
        <v>0</v>
      </c>
      <c r="D22" s="126" t="s">
        <v>173</v>
      </c>
    </row>
    <row r="23" spans="1:9" ht="15" thickBot="1" x14ac:dyDescent="0.35">
      <c r="A23" s="138"/>
      <c r="C23" s="28"/>
    </row>
    <row r="24" spans="1:9" s="6" customFormat="1" ht="14.4" customHeight="1" thickBot="1" x14ac:dyDescent="0.35">
      <c r="A24" s="115"/>
      <c r="B24" s="116" t="s">
        <v>460</v>
      </c>
      <c r="C24" s="117"/>
      <c r="D24" s="118" t="s">
        <v>143</v>
      </c>
      <c r="F24" s="59"/>
      <c r="G24" s="139"/>
      <c r="H24" s="139"/>
      <c r="I24" s="139"/>
    </row>
    <row r="25" spans="1:9" x14ac:dyDescent="0.3">
      <c r="A25" s="138"/>
      <c r="B25" s="46" t="s">
        <v>32</v>
      </c>
      <c r="C25" s="140" t="s">
        <v>202</v>
      </c>
      <c r="D25" s="107"/>
    </row>
    <row r="26" spans="1:9" x14ac:dyDescent="0.3">
      <c r="A26" s="138"/>
      <c r="B26" s="141">
        <f>AANVRAAG!D56</f>
        <v>0</v>
      </c>
      <c r="C26" s="210" t="s">
        <v>464</v>
      </c>
      <c r="D26" s="174"/>
      <c r="F26" s="109" t="s">
        <v>466</v>
      </c>
    </row>
    <row r="27" spans="1:9" x14ac:dyDescent="0.3">
      <c r="A27" s="138"/>
      <c r="B27" s="141">
        <f>AANVRAAG!D57</f>
        <v>0</v>
      </c>
      <c r="C27" s="146" t="s">
        <v>468</v>
      </c>
      <c r="D27" s="174"/>
      <c r="F27" s="76"/>
    </row>
    <row r="28" spans="1:9" x14ac:dyDescent="0.3">
      <c r="A28" s="138"/>
      <c r="B28" s="141">
        <f>AANVRAAG!D58</f>
        <v>0</v>
      </c>
      <c r="C28" s="146" t="s">
        <v>465</v>
      </c>
      <c r="D28" s="174"/>
      <c r="F28" s="59"/>
    </row>
    <row r="29" spans="1:9" ht="15" thickBot="1" x14ac:dyDescent="0.35">
      <c r="A29" s="138"/>
      <c r="B29" s="142"/>
      <c r="C29" s="105"/>
      <c r="D29" s="106"/>
      <c r="F29" s="59"/>
    </row>
    <row r="30" spans="1:9" ht="15" thickBot="1" x14ac:dyDescent="0.35">
      <c r="A30" s="115"/>
      <c r="B30" s="116" t="s">
        <v>174</v>
      </c>
      <c r="C30" s="117"/>
      <c r="D30" s="118" t="s">
        <v>143</v>
      </c>
      <c r="F30" s="59" t="s">
        <v>606</v>
      </c>
    </row>
    <row r="31" spans="1:9" x14ac:dyDescent="0.3">
      <c r="A31" s="138"/>
      <c r="B31" s="124" t="s">
        <v>176</v>
      </c>
      <c r="C31" s="112" t="s">
        <v>461</v>
      </c>
      <c r="D31" s="204" t="s">
        <v>621</v>
      </c>
    </row>
    <row r="32" spans="1:9" x14ac:dyDescent="0.3">
      <c r="A32" s="138"/>
      <c r="B32" s="120" t="s">
        <v>148</v>
      </c>
      <c r="C32" s="47">
        <v>45689</v>
      </c>
      <c r="D32" s="205" t="s">
        <v>175</v>
      </c>
    </row>
    <row r="33" spans="1:4" x14ac:dyDescent="0.3">
      <c r="A33" s="138"/>
      <c r="B33" s="124" t="s">
        <v>599</v>
      </c>
      <c r="C33" s="108"/>
      <c r="D33" s="205"/>
    </row>
    <row r="34" spans="1:4" x14ac:dyDescent="0.3">
      <c r="A34" s="138"/>
      <c r="B34" s="124" t="s">
        <v>177</v>
      </c>
      <c r="C34" s="47"/>
      <c r="D34" s="205"/>
    </row>
    <row r="35" spans="1:4" x14ac:dyDescent="0.3">
      <c r="A35" s="138"/>
      <c r="B35" s="124" t="s">
        <v>178</v>
      </c>
      <c r="C35" s="47"/>
      <c r="D35" s="205"/>
    </row>
    <row r="36" spans="1:4" x14ac:dyDescent="0.3">
      <c r="A36" s="138"/>
      <c r="B36" s="124" t="s">
        <v>179</v>
      </c>
      <c r="C36" s="47"/>
      <c r="D36" s="205"/>
    </row>
    <row r="37" spans="1:4" x14ac:dyDescent="0.3">
      <c r="A37" s="138"/>
      <c r="B37" s="124" t="s">
        <v>600</v>
      </c>
      <c r="C37" s="47"/>
      <c r="D37" s="205" t="s">
        <v>549</v>
      </c>
    </row>
    <row r="38" spans="1:4" x14ac:dyDescent="0.3">
      <c r="A38" s="138"/>
      <c r="B38" s="124" t="s">
        <v>180</v>
      </c>
      <c r="C38" s="47"/>
      <c r="D38" s="205"/>
    </row>
    <row r="39" spans="1:4" x14ac:dyDescent="0.3">
      <c r="A39" s="138"/>
      <c r="B39" s="124" t="s">
        <v>605</v>
      </c>
      <c r="C39" s="47"/>
      <c r="D39" s="205"/>
    </row>
    <row r="40" spans="1:4" x14ac:dyDescent="0.3">
      <c r="A40" s="138"/>
      <c r="B40" s="124" t="s">
        <v>181</v>
      </c>
      <c r="C40" s="47"/>
      <c r="D40" s="205"/>
    </row>
    <row r="41" spans="1:4" x14ac:dyDescent="0.3">
      <c r="A41" s="138"/>
      <c r="B41" s="124" t="s">
        <v>182</v>
      </c>
      <c r="C41" s="47"/>
      <c r="D41" s="205"/>
    </row>
    <row r="42" spans="1:4" x14ac:dyDescent="0.3">
      <c r="A42" s="138"/>
      <c r="B42" s="124" t="s">
        <v>183</v>
      </c>
      <c r="C42" s="47"/>
      <c r="D42" s="205" t="s">
        <v>184</v>
      </c>
    </row>
    <row r="43" spans="1:4" x14ac:dyDescent="0.3">
      <c r="A43" s="138"/>
      <c r="B43" s="124" t="s">
        <v>185</v>
      </c>
      <c r="C43" s="47"/>
      <c r="D43" s="205"/>
    </row>
    <row r="44" spans="1:4" x14ac:dyDescent="0.3">
      <c r="A44" s="138"/>
      <c r="B44" s="124" t="s">
        <v>186</v>
      </c>
      <c r="C44" s="47"/>
      <c r="D44" s="205"/>
    </row>
    <row r="45" spans="1:4" x14ac:dyDescent="0.3">
      <c r="A45" s="138"/>
      <c r="B45" s="124" t="s">
        <v>187</v>
      </c>
      <c r="C45" s="47"/>
      <c r="D45" s="205"/>
    </row>
    <row r="46" spans="1:4" x14ac:dyDescent="0.3">
      <c r="A46" s="138"/>
      <c r="B46" s="124" t="s">
        <v>550</v>
      </c>
      <c r="C46" s="47"/>
      <c r="D46" s="205"/>
    </row>
    <row r="47" spans="1:4" x14ac:dyDescent="0.3">
      <c r="A47" s="138"/>
      <c r="B47" s="143" t="s">
        <v>188</v>
      </c>
      <c r="C47" s="47"/>
      <c r="D47" s="205" t="s">
        <v>189</v>
      </c>
    </row>
    <row r="48" spans="1:4" x14ac:dyDescent="0.3">
      <c r="A48" s="138"/>
      <c r="B48" s="124" t="s">
        <v>459</v>
      </c>
      <c r="C48" s="47"/>
      <c r="D48" s="205"/>
    </row>
    <row r="49" spans="1:9" x14ac:dyDescent="0.3">
      <c r="A49" s="138"/>
      <c r="B49" s="124" t="s">
        <v>190</v>
      </c>
      <c r="C49" s="47"/>
      <c r="D49" s="205"/>
    </row>
    <row r="50" spans="1:9" x14ac:dyDescent="0.3">
      <c r="A50" s="138"/>
      <c r="B50" s="124" t="s">
        <v>191</v>
      </c>
      <c r="C50" s="47"/>
      <c r="D50" s="205" t="s">
        <v>192</v>
      </c>
    </row>
    <row r="51" spans="1:9" x14ac:dyDescent="0.3">
      <c r="A51" s="138"/>
      <c r="B51" s="124" t="s">
        <v>193</v>
      </c>
      <c r="C51" s="47"/>
      <c r="D51" s="205"/>
    </row>
    <row r="52" spans="1:9" x14ac:dyDescent="0.3">
      <c r="A52" s="138"/>
      <c r="B52" s="124" t="s">
        <v>194</v>
      </c>
      <c r="C52" s="47"/>
      <c r="D52" s="205"/>
    </row>
    <row r="53" spans="1:9" x14ac:dyDescent="0.3">
      <c r="A53" s="138"/>
      <c r="B53" s="124" t="s">
        <v>195</v>
      </c>
      <c r="C53" s="47"/>
      <c r="D53" s="205" t="s">
        <v>196</v>
      </c>
    </row>
    <row r="54" spans="1:9" ht="14.4" customHeight="1" thickBot="1" x14ac:dyDescent="0.35">
      <c r="A54" s="138"/>
      <c r="C54" s="28"/>
      <c r="F54" s="341" t="s">
        <v>463</v>
      </c>
    </row>
    <row r="55" spans="1:9" s="6" customFormat="1" ht="14.4" customHeight="1" thickBot="1" x14ac:dyDescent="0.35">
      <c r="A55" s="115"/>
      <c r="B55" s="116" t="s">
        <v>450</v>
      </c>
      <c r="C55" s="117"/>
      <c r="D55" s="118" t="s">
        <v>143</v>
      </c>
      <c r="F55" s="341"/>
      <c r="G55" s="139"/>
      <c r="H55" s="139"/>
      <c r="I55" s="139"/>
    </row>
    <row r="56" spans="1:9" x14ac:dyDescent="0.3">
      <c r="A56" s="138"/>
      <c r="B56" s="104" t="s">
        <v>32</v>
      </c>
      <c r="C56" s="144" t="s">
        <v>452</v>
      </c>
      <c r="D56" s="202"/>
      <c r="F56" s="341"/>
      <c r="G56" s="139"/>
      <c r="H56" s="139"/>
      <c r="I56" s="139"/>
    </row>
    <row r="57" spans="1:9" x14ac:dyDescent="0.3">
      <c r="A57" s="138"/>
      <c r="B57" s="46" t="s">
        <v>32</v>
      </c>
      <c r="C57" s="144" t="s">
        <v>451</v>
      </c>
      <c r="D57" s="202"/>
      <c r="F57" s="341"/>
      <c r="G57" s="139"/>
      <c r="H57" s="139"/>
      <c r="I57" s="139"/>
    </row>
    <row r="58" spans="1:9" x14ac:dyDescent="0.3">
      <c r="A58" s="138"/>
      <c r="B58" s="46" t="s">
        <v>32</v>
      </c>
      <c r="C58" s="144" t="s">
        <v>453</v>
      </c>
      <c r="D58" s="202"/>
      <c r="F58" s="341"/>
      <c r="G58" s="139"/>
      <c r="H58" s="139"/>
      <c r="I58" s="139"/>
    </row>
    <row r="59" spans="1:9" x14ac:dyDescent="0.3">
      <c r="A59" s="138"/>
      <c r="B59" s="46" t="s">
        <v>32</v>
      </c>
      <c r="C59" s="144" t="s">
        <v>197</v>
      </c>
      <c r="D59" s="202"/>
      <c r="F59" s="341"/>
      <c r="G59" s="139"/>
      <c r="H59" s="139"/>
      <c r="I59" s="139"/>
    </row>
    <row r="60" spans="1:9" x14ac:dyDescent="0.3">
      <c r="A60" s="138"/>
      <c r="B60" s="45" t="s">
        <v>32</v>
      </c>
      <c r="C60" s="145" t="s">
        <v>201</v>
      </c>
      <c r="D60" s="203"/>
      <c r="F60" s="341"/>
    </row>
    <row r="61" spans="1:9" x14ac:dyDescent="0.3">
      <c r="A61" s="138"/>
      <c r="B61" s="45" t="s">
        <v>32</v>
      </c>
      <c r="C61" s="145" t="s">
        <v>455</v>
      </c>
      <c r="D61" s="203"/>
      <c r="F61" s="341"/>
    </row>
    <row r="62" spans="1:9" x14ac:dyDescent="0.3">
      <c r="A62" s="138"/>
      <c r="B62" s="45" t="s">
        <v>32</v>
      </c>
      <c r="C62" s="145" t="s">
        <v>454</v>
      </c>
      <c r="D62" s="203"/>
      <c r="F62" s="341"/>
    </row>
    <row r="63" spans="1:9" x14ac:dyDescent="0.3">
      <c r="A63" s="138"/>
      <c r="B63" s="45" t="s">
        <v>32</v>
      </c>
      <c r="C63" s="145" t="s">
        <v>334</v>
      </c>
      <c r="D63" s="203"/>
      <c r="F63" s="341"/>
    </row>
    <row r="64" spans="1:9" x14ac:dyDescent="0.3">
      <c r="A64" s="138"/>
      <c r="B64" s="45" t="s">
        <v>32</v>
      </c>
      <c r="C64" s="145" t="s">
        <v>456</v>
      </c>
      <c r="D64" s="203"/>
      <c r="F64" s="341"/>
    </row>
    <row r="65" spans="1:9" x14ac:dyDescent="0.3">
      <c r="A65" s="138"/>
      <c r="B65" s="45" t="s">
        <v>32</v>
      </c>
      <c r="C65" s="145" t="s">
        <v>457</v>
      </c>
      <c r="D65" s="203"/>
      <c r="F65" s="341"/>
      <c r="G65" s="139"/>
      <c r="H65" s="139"/>
      <c r="I65" s="139"/>
    </row>
    <row r="66" spans="1:9" x14ac:dyDescent="0.3">
      <c r="A66" s="138"/>
      <c r="B66" s="45" t="s">
        <v>32</v>
      </c>
      <c r="C66" s="145" t="s">
        <v>458</v>
      </c>
      <c r="D66" s="203"/>
      <c r="F66" s="341"/>
      <c r="G66" s="139"/>
      <c r="H66" s="139"/>
      <c r="I66" s="139"/>
    </row>
    <row r="67" spans="1:9" x14ac:dyDescent="0.3">
      <c r="A67" s="138"/>
      <c r="B67" s="45" t="s">
        <v>32</v>
      </c>
      <c r="C67" s="145" t="s">
        <v>335</v>
      </c>
      <c r="D67" s="203"/>
      <c r="F67" s="341"/>
      <c r="G67" s="139"/>
      <c r="H67" s="139"/>
      <c r="I67" s="139"/>
    </row>
    <row r="68" spans="1:9" x14ac:dyDescent="0.3">
      <c r="A68" s="138"/>
      <c r="B68" s="45" t="s">
        <v>32</v>
      </c>
      <c r="C68" s="146" t="s">
        <v>198</v>
      </c>
      <c r="D68" s="203" t="s">
        <v>199</v>
      </c>
      <c r="F68" s="59" t="s">
        <v>200</v>
      </c>
      <c r="G68" s="147"/>
    </row>
    <row r="69" spans="1:9" s="6" customFormat="1" x14ac:dyDescent="0.3">
      <c r="A69" s="138"/>
      <c r="D69" s="148"/>
    </row>
    <row r="70" spans="1:9" x14ac:dyDescent="0.3">
      <c r="A70" s="149"/>
      <c r="D70" s="2"/>
    </row>
  </sheetData>
  <sheetProtection algorithmName="SHA-512" hashValue="15tFfWBX3wB0/Vb7GM8I2iQRc9ThqxzMVK48OlWDcOKsrmaAxRZ3OuCJ22TDszNtgzRQqAafc0BlbXO96YvF5Q==" saltValue="yJsCYPmmdTCX1fIqHA8Lbg==" spinCount="100000" sheet="1" selectLockedCells="1" autoFilter="0"/>
  <protectedRanges>
    <protectedRange sqref="C4" name="status"/>
  </protectedRanges>
  <mergeCells count="2">
    <mergeCell ref="F54:F67"/>
    <mergeCell ref="B1:D1"/>
  </mergeCells>
  <conditionalFormatting sqref="C56:C59">
    <cfRule type="expression" dxfId="424" priority="154">
      <formula>C56=0/0/0</formula>
    </cfRule>
  </conditionalFormatting>
  <conditionalFormatting sqref="C65:C68">
    <cfRule type="expression" dxfId="423" priority="153">
      <formula>C65=0/0/0</formula>
    </cfRule>
  </conditionalFormatting>
  <conditionalFormatting sqref="C14">
    <cfRule type="expression" dxfId="422" priority="145">
      <formula>$C$14="kies"</formula>
    </cfRule>
  </conditionalFormatting>
  <conditionalFormatting sqref="C13">
    <cfRule type="expression" dxfId="421" priority="144">
      <formula>$C$13="kies"</formula>
    </cfRule>
  </conditionalFormatting>
  <conditionalFormatting sqref="C15">
    <cfRule type="expression" dxfId="420" priority="135">
      <formula>$C$15="kies"</formula>
    </cfRule>
  </conditionalFormatting>
  <conditionalFormatting sqref="C51">
    <cfRule type="expression" dxfId="419" priority="127">
      <formula>$C$51=""</formula>
    </cfRule>
  </conditionalFormatting>
  <conditionalFormatting sqref="C52">
    <cfRule type="expression" dxfId="418" priority="126">
      <formula>$C$52=""</formula>
    </cfRule>
  </conditionalFormatting>
  <conditionalFormatting sqref="C31">
    <cfRule type="expression" dxfId="417" priority="4">
      <formula>$C$31=""</formula>
    </cfRule>
  </conditionalFormatting>
  <conditionalFormatting sqref="B56">
    <cfRule type="expression" dxfId="416" priority="38">
      <formula>$B$56="kies"</formula>
    </cfRule>
  </conditionalFormatting>
  <conditionalFormatting sqref="C68">
    <cfRule type="expression" dxfId="415" priority="108">
      <formula>C68=0/0/0</formula>
    </cfRule>
  </conditionalFormatting>
  <conditionalFormatting sqref="C34">
    <cfRule type="expression" dxfId="414" priority="94">
      <formula>$C$34=""</formula>
    </cfRule>
  </conditionalFormatting>
  <conditionalFormatting sqref="C35">
    <cfRule type="expression" dxfId="413" priority="93">
      <formula>$C$35=""</formula>
    </cfRule>
  </conditionalFormatting>
  <conditionalFormatting sqref="C36">
    <cfRule type="expression" dxfId="412" priority="52">
      <formula>$C$36=""</formula>
    </cfRule>
  </conditionalFormatting>
  <conditionalFormatting sqref="C37">
    <cfRule type="expression" dxfId="411" priority="20">
      <formula>$C$37=""</formula>
    </cfRule>
  </conditionalFormatting>
  <conditionalFormatting sqref="C53">
    <cfRule type="expression" dxfId="410" priority="89">
      <formula>$C$53=""</formula>
    </cfRule>
  </conditionalFormatting>
  <conditionalFormatting sqref="C6">
    <cfRule type="expression" dxfId="409" priority="66">
      <formula>$C$6=""</formula>
    </cfRule>
  </conditionalFormatting>
  <conditionalFormatting sqref="B68">
    <cfRule type="expression" dxfId="408" priority="58">
      <formula>$B$68="kies"</formula>
    </cfRule>
  </conditionalFormatting>
  <conditionalFormatting sqref="B65">
    <cfRule type="expression" dxfId="407" priority="33">
      <formula>$B$65="kies"</formula>
    </cfRule>
  </conditionalFormatting>
  <conditionalFormatting sqref="C12">
    <cfRule type="expression" dxfId="406" priority="92">
      <formula>$C$12=""</formula>
    </cfRule>
  </conditionalFormatting>
  <conditionalFormatting sqref="C60">
    <cfRule type="expression" dxfId="405" priority="46">
      <formula>C60=0/0/0</formula>
    </cfRule>
  </conditionalFormatting>
  <conditionalFormatting sqref="B60">
    <cfRule type="expression" dxfId="404" priority="45">
      <formula>B60="kies"</formula>
    </cfRule>
  </conditionalFormatting>
  <conditionalFormatting sqref="C61">
    <cfRule type="expression" dxfId="403" priority="44">
      <formula>C61=0/0/0</formula>
    </cfRule>
  </conditionalFormatting>
  <conditionalFormatting sqref="B61">
    <cfRule type="expression" dxfId="402" priority="43">
      <formula>B61="kies"</formula>
    </cfRule>
  </conditionalFormatting>
  <conditionalFormatting sqref="C62">
    <cfRule type="expression" dxfId="401" priority="42">
      <formula>C62=0/0/0</formula>
    </cfRule>
  </conditionalFormatting>
  <conditionalFormatting sqref="B62">
    <cfRule type="expression" dxfId="400" priority="41">
      <formula>B62="kies"</formula>
    </cfRule>
  </conditionalFormatting>
  <conditionalFormatting sqref="C63:C64">
    <cfRule type="expression" dxfId="399" priority="40">
      <formula>C63=0/0/0</formula>
    </cfRule>
  </conditionalFormatting>
  <conditionalFormatting sqref="B63">
    <cfRule type="expression" dxfId="398" priority="34">
      <formula>B63="kies"</formula>
    </cfRule>
  </conditionalFormatting>
  <conditionalFormatting sqref="B57">
    <cfRule type="expression" dxfId="397" priority="37">
      <formula>$B$57="kies"</formula>
    </cfRule>
  </conditionalFormatting>
  <conditionalFormatting sqref="B58">
    <cfRule type="expression" dxfId="396" priority="36">
      <formula>$B$58="kies"</formula>
    </cfRule>
  </conditionalFormatting>
  <conditionalFormatting sqref="B59">
    <cfRule type="expression" dxfId="395" priority="113">
      <formula>$B$59="kies"</formula>
    </cfRule>
  </conditionalFormatting>
  <conditionalFormatting sqref="B64">
    <cfRule type="expression" dxfId="394" priority="39">
      <formula>$B$64="kies"</formula>
    </cfRule>
  </conditionalFormatting>
  <conditionalFormatting sqref="B66">
    <cfRule type="expression" dxfId="393" priority="32">
      <formula>$B$66="kies"</formula>
    </cfRule>
  </conditionalFormatting>
  <conditionalFormatting sqref="B67">
    <cfRule type="expression" dxfId="392" priority="57">
      <formula>$B$67="kies"</formula>
    </cfRule>
  </conditionalFormatting>
  <conditionalFormatting sqref="C25">
    <cfRule type="expression" dxfId="391" priority="31">
      <formula>C25=0/0/0</formula>
    </cfRule>
  </conditionalFormatting>
  <conditionalFormatting sqref="C26">
    <cfRule type="expression" dxfId="390" priority="26">
      <formula>$C$26="controle capaciteit (kies)"</formula>
    </cfRule>
  </conditionalFormatting>
  <conditionalFormatting sqref="C27">
    <cfRule type="expression" dxfId="389" priority="29">
      <formula>$C$27="controle capaciteit (kies)"</formula>
    </cfRule>
  </conditionalFormatting>
  <conditionalFormatting sqref="C28">
    <cfRule type="expression" dxfId="388" priority="27">
      <formula>$C$28="controle capaciteit (kies)"</formula>
    </cfRule>
  </conditionalFormatting>
  <conditionalFormatting sqref="B25">
    <cfRule type="expression" dxfId="387" priority="645">
      <formula>$B$25="kies"</formula>
    </cfRule>
  </conditionalFormatting>
  <conditionalFormatting sqref="D26">
    <cfRule type="expression" dxfId="386" priority="24">
      <formula>$D$26=""</formula>
    </cfRule>
  </conditionalFormatting>
  <conditionalFormatting sqref="D27">
    <cfRule type="expression" dxfId="385" priority="23">
      <formula>$D$27=""</formula>
    </cfRule>
  </conditionalFormatting>
  <conditionalFormatting sqref="D28">
    <cfRule type="expression" dxfId="384" priority="25">
      <formula>$D$28=""</formula>
    </cfRule>
  </conditionalFormatting>
  <conditionalFormatting sqref="C38">
    <cfRule type="expression" dxfId="383" priority="22">
      <formula>$C$38=""</formula>
    </cfRule>
  </conditionalFormatting>
  <conditionalFormatting sqref="C42">
    <cfRule type="expression" dxfId="382" priority="6">
      <formula>$C$42=""</formula>
    </cfRule>
  </conditionalFormatting>
  <conditionalFormatting sqref="C43">
    <cfRule type="expression" dxfId="381" priority="18">
      <formula>$C$43=""</formula>
    </cfRule>
  </conditionalFormatting>
  <conditionalFormatting sqref="C44">
    <cfRule type="expression" dxfId="380" priority="15">
      <formula>$C$44=""</formula>
    </cfRule>
  </conditionalFormatting>
  <conditionalFormatting sqref="C45">
    <cfRule type="expression" dxfId="379" priority="16">
      <formula>$C$45=""</formula>
    </cfRule>
  </conditionalFormatting>
  <conditionalFormatting sqref="C46">
    <cfRule type="expression" dxfId="378" priority="13">
      <formula>$C$46=""</formula>
    </cfRule>
  </conditionalFormatting>
  <conditionalFormatting sqref="C50">
    <cfRule type="expression" dxfId="377" priority="11">
      <formula>$C$50=""</formula>
    </cfRule>
  </conditionalFormatting>
  <conditionalFormatting sqref="C33">
    <cfRule type="expression" dxfId="376" priority="10">
      <formula>$C$33=""</formula>
    </cfRule>
  </conditionalFormatting>
  <conditionalFormatting sqref="C39">
    <cfRule type="expression" dxfId="375" priority="9">
      <formula>$C$39=""</formula>
    </cfRule>
  </conditionalFormatting>
  <conditionalFormatting sqref="C40">
    <cfRule type="expression" dxfId="374" priority="8">
      <formula>$C$40=""</formula>
    </cfRule>
  </conditionalFormatting>
  <conditionalFormatting sqref="C41">
    <cfRule type="expression" dxfId="373" priority="7">
      <formula>$C$41=""</formula>
    </cfRule>
  </conditionalFormatting>
  <conditionalFormatting sqref="C47">
    <cfRule type="expression" dxfId="372" priority="3">
      <formula>$C$47=""</formula>
    </cfRule>
  </conditionalFormatting>
  <conditionalFormatting sqref="C10">
    <cfRule type="expression" dxfId="371" priority="79">
      <formula>$C$10=""</formula>
    </cfRule>
  </conditionalFormatting>
  <conditionalFormatting sqref="C32">
    <cfRule type="expression" dxfId="370" priority="118">
      <formula>$C$32=""</formula>
    </cfRule>
  </conditionalFormatting>
  <conditionalFormatting sqref="C48">
    <cfRule type="expression" dxfId="369" priority="2">
      <formula>$C$48=""</formula>
    </cfRule>
  </conditionalFormatting>
  <conditionalFormatting sqref="C49">
    <cfRule type="expression" dxfId="368" priority="5">
      <formula>$C$49=""</formula>
    </cfRule>
  </conditionalFormatting>
  <conditionalFormatting sqref="C5">
    <cfRule type="expression" dxfId="367" priority="1">
      <formula>$C$5=""</formula>
    </cfRule>
  </conditionalFormatting>
  <dataValidations count="3">
    <dataValidation type="list" allowBlank="1" showInputMessage="1" showErrorMessage="1" sqref="C13" xr:uid="{53E1860C-1965-4CD5-8703-B9795959911C}">
      <formula1>entiteit</formula1>
    </dataValidation>
    <dataValidation type="list" allowBlank="1" showInputMessage="1" showErrorMessage="1" sqref="C14:C15" xr:uid="{D977A9E7-E629-4A77-8C1C-8F3261DA5D7B}">
      <formula1>BT</formula1>
    </dataValidation>
    <dataValidation type="list" allowBlank="1" showInputMessage="1" showErrorMessage="1" sqref="B56:B68 B25" xr:uid="{4E7C63DC-E5B6-406C-ADD8-EC6F756C8EAA}">
      <formula1>"kies,ja,nee"</formula1>
    </dataValidation>
  </dataValidations>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Knop1_Klikken">
                <anchor moveWithCells="1" sizeWithCells="1">
                  <from>
                    <xdr:col>5</xdr:col>
                    <xdr:colOff>91440</xdr:colOff>
                    <xdr:row>9</xdr:row>
                    <xdr:rowOff>30480</xdr:rowOff>
                  </from>
                  <to>
                    <xdr:col>5</xdr:col>
                    <xdr:colOff>3848100</xdr:colOff>
                    <xdr:row>14</xdr:row>
                    <xdr:rowOff>129540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97" id="{68C63D9B-9749-4037-8A44-2BAA1D4D5754}">
            <xm:f>AANVRAAG!$D$39=""</xm:f>
            <x14:dxf>
              <fill>
                <patternFill>
                  <bgColor rgb="FFFFC000"/>
                </patternFill>
              </fill>
            </x14:dxf>
          </x14:cfRule>
          <xm:sqref>C7</xm:sqref>
        </x14:conditionalFormatting>
        <x14:conditionalFormatting xmlns:xm="http://schemas.microsoft.com/office/excel/2006/main">
          <x14:cfRule type="expression" priority="96" id="{5F85EADF-1F6E-4ACD-A8D7-E27246E89D72}">
            <xm:f>AANVRAAG!$D$41=""</xm:f>
            <x14:dxf>
              <fill>
                <patternFill>
                  <bgColor rgb="FFFFC000"/>
                </patternFill>
              </fill>
            </x14:dxf>
          </x14:cfRule>
          <xm:sqref>C8</xm:sqref>
        </x14:conditionalFormatting>
        <x14:conditionalFormatting xmlns:xm="http://schemas.microsoft.com/office/excel/2006/main">
          <x14:cfRule type="expression" priority="88" id="{58576F01-E561-4D31-B068-0A8270D3F2ED}">
            <xm:f>AANVRAAG!$D$46=""</xm:f>
            <x14:dxf>
              <fill>
                <patternFill>
                  <bgColor rgb="FFFFC000"/>
                </patternFill>
              </fill>
            </x14:dxf>
          </x14:cfRule>
          <xm:sqref>C9</xm:sqref>
        </x14:conditionalFormatting>
        <x14:conditionalFormatting xmlns:xm="http://schemas.microsoft.com/office/excel/2006/main">
          <x14:cfRule type="expression" priority="87" id="{F5F7AC08-FB5B-4990-BE39-E88701375F18}">
            <xm:f>AANVRAAG!$D$53=""</xm:f>
            <x14:dxf>
              <fill>
                <patternFill>
                  <bgColor rgb="FFFFC000"/>
                </patternFill>
              </fill>
            </x14:dxf>
          </x14:cfRule>
          <xm:sqref>C11</xm:sqref>
        </x14:conditionalFormatting>
        <x14:conditionalFormatting xmlns:xm="http://schemas.microsoft.com/office/excel/2006/main">
          <x14:cfRule type="expression" priority="49" id="{EC595F62-D89F-49B1-B9E7-8E576C0D2EFB}">
            <xm:f>EVALUATIE!$W$461=""</xm:f>
            <x14:dxf>
              <fill>
                <patternFill>
                  <bgColor rgb="FFFFC000"/>
                </patternFill>
              </fill>
            </x14:dxf>
          </x14:cfRule>
          <xm:sqref>C22</xm:sqref>
        </x14:conditionalFormatting>
        <x14:conditionalFormatting xmlns:xm="http://schemas.microsoft.com/office/excel/2006/main">
          <x14:cfRule type="expression" priority="28" id="{E19F0AEB-FD3A-40F6-8197-32166113BE6A}">
            <xm:f>AANVRAAG!$D$56=""</xm:f>
            <x14:dxf>
              <fill>
                <patternFill>
                  <bgColor rgb="FFFFC000"/>
                </patternFill>
              </fill>
            </x14:dxf>
          </x14:cfRule>
          <xm:sqref>B26:B28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pageSetUpPr autoPageBreaks="0"/>
  </sheetPr>
  <dimension ref="A1:BG551"/>
  <sheetViews>
    <sheetView showGridLines="0" tabSelected="1" zoomScaleNormal="100" workbookViewId="0">
      <selection activeCell="D103" sqref="D103:V103"/>
    </sheetView>
  </sheetViews>
  <sheetFormatPr defaultColWidth="9.109375" defaultRowHeight="14.4" x14ac:dyDescent="0.3"/>
  <cols>
    <col min="1" max="1" width="3.44140625" style="28" customWidth="1"/>
    <col min="2" max="2" width="18.21875" style="2" customWidth="1"/>
    <col min="3" max="3" width="2.88671875" style="2" customWidth="1"/>
    <col min="4" max="4" width="2.88671875" style="7" customWidth="1"/>
    <col min="5" max="21" width="2.88671875" style="2" customWidth="1"/>
    <col min="22" max="23" width="5" style="2" customWidth="1"/>
    <col min="24" max="24" width="9.33203125" style="2" customWidth="1"/>
    <col min="25" max="25" width="4.44140625" style="6" customWidth="1"/>
    <col min="26" max="26" width="2.5546875" style="6" customWidth="1"/>
    <col min="27" max="27" width="84.109375" style="4" customWidth="1"/>
    <col min="28" max="16384" width="9.109375" style="2"/>
  </cols>
  <sheetData>
    <row r="1" spans="1:41" ht="48" customHeight="1" x14ac:dyDescent="0.3">
      <c r="A1" s="500" t="s">
        <v>0</v>
      </c>
      <c r="B1" s="501"/>
      <c r="C1" s="501"/>
      <c r="D1" s="501"/>
      <c r="E1" s="501"/>
      <c r="F1" s="501"/>
      <c r="G1" s="501"/>
      <c r="H1" s="501"/>
      <c r="I1" s="501"/>
      <c r="J1" s="501"/>
      <c r="K1" s="501"/>
      <c r="L1" s="501"/>
      <c r="M1" s="501"/>
      <c r="N1" s="501"/>
      <c r="O1" s="501"/>
      <c r="P1" s="501"/>
      <c r="Q1" s="502"/>
      <c r="R1" s="502"/>
      <c r="S1" s="502"/>
      <c r="T1" s="433"/>
      <c r="U1" s="433"/>
      <c r="V1" s="433"/>
      <c r="W1" s="433"/>
      <c r="X1" s="434"/>
      <c r="AA1" s="59"/>
    </row>
    <row r="2" spans="1:41" ht="42" customHeight="1" x14ac:dyDescent="0.3">
      <c r="A2" s="504" t="s">
        <v>691</v>
      </c>
      <c r="B2" s="504"/>
      <c r="C2" s="504"/>
      <c r="D2" s="504"/>
      <c r="E2" s="504"/>
      <c r="F2" s="504"/>
      <c r="G2" s="504"/>
      <c r="H2" s="504"/>
      <c r="I2" s="504"/>
      <c r="J2" s="504"/>
      <c r="K2" s="504"/>
      <c r="L2" s="504"/>
      <c r="M2" s="504"/>
      <c r="N2" s="504"/>
      <c r="O2" s="504"/>
      <c r="P2" s="504"/>
      <c r="Q2" s="505" t="s">
        <v>2</v>
      </c>
      <c r="R2" s="505"/>
      <c r="S2" s="505"/>
      <c r="T2" s="505"/>
      <c r="U2" s="505"/>
      <c r="V2" s="505"/>
      <c r="W2" s="505"/>
      <c r="X2" s="9"/>
      <c r="Y2" s="2"/>
      <c r="Z2" s="2"/>
    </row>
    <row r="3" spans="1:41" ht="15.6" customHeight="1" x14ac:dyDescent="0.3">
      <c r="A3" s="506" t="s">
        <v>3</v>
      </c>
      <c r="B3" s="506"/>
      <c r="C3" s="506"/>
      <c r="D3" s="506"/>
      <c r="E3" s="506"/>
      <c r="F3" s="506"/>
      <c r="G3" s="506"/>
      <c r="H3" s="506"/>
      <c r="I3" s="506"/>
      <c r="J3" s="506"/>
      <c r="K3" s="506"/>
      <c r="L3" s="506"/>
      <c r="M3" s="506"/>
      <c r="N3" s="506"/>
      <c r="O3" s="506"/>
      <c r="P3" s="506"/>
      <c r="Q3" s="437" t="s">
        <v>4</v>
      </c>
      <c r="R3" s="437"/>
      <c r="S3" s="437"/>
      <c r="T3" s="437"/>
      <c r="U3" s="437"/>
      <c r="V3" s="437"/>
      <c r="W3" s="437"/>
      <c r="X3" s="9"/>
      <c r="Y3" s="2"/>
      <c r="Z3" s="2"/>
    </row>
    <row r="4" spans="1:41" s="1" customFormat="1" ht="15" customHeight="1" x14ac:dyDescent="0.25">
      <c r="A4" s="364" t="s">
        <v>5</v>
      </c>
      <c r="B4" s="364"/>
      <c r="C4" s="364"/>
      <c r="D4" s="364"/>
      <c r="E4" s="364"/>
      <c r="F4" s="364"/>
      <c r="G4" s="364"/>
      <c r="H4" s="364"/>
      <c r="I4" s="364"/>
      <c r="J4" s="364"/>
      <c r="K4" s="364"/>
      <c r="L4" s="364"/>
      <c r="M4" s="364"/>
      <c r="N4" s="364"/>
      <c r="O4" s="364"/>
      <c r="P4" s="364"/>
      <c r="Q4" s="490">
        <f>PROCEDURE!C5</f>
        <v>0</v>
      </c>
      <c r="R4" s="491"/>
      <c r="S4" s="491"/>
      <c r="T4" s="491"/>
      <c r="U4" s="491"/>
      <c r="V4" s="491"/>
      <c r="W4" s="492"/>
      <c r="X4" s="10"/>
      <c r="AA4" s="60"/>
    </row>
    <row r="5" spans="1:41" ht="15" customHeight="1" x14ac:dyDescent="0.3">
      <c r="A5" s="349" t="s">
        <v>6</v>
      </c>
      <c r="B5" s="349"/>
      <c r="C5" s="349"/>
      <c r="D5" s="349"/>
      <c r="E5" s="349"/>
      <c r="F5" s="349"/>
      <c r="G5" s="349"/>
      <c r="H5" s="349"/>
      <c r="I5" s="349"/>
      <c r="J5" s="349"/>
      <c r="K5" s="349"/>
      <c r="L5" s="349"/>
      <c r="M5" s="349"/>
      <c r="N5" s="349"/>
      <c r="O5" s="349"/>
      <c r="P5" s="349"/>
      <c r="Q5" s="437"/>
      <c r="R5" s="437"/>
      <c r="S5" s="437"/>
      <c r="T5" s="437"/>
      <c r="U5" s="437"/>
      <c r="V5" s="437"/>
      <c r="W5" s="437"/>
      <c r="X5" s="42"/>
      <c r="Y5" s="2"/>
      <c r="Z5" s="2"/>
    </row>
    <row r="6" spans="1:41" ht="15.6" customHeight="1" x14ac:dyDescent="0.3">
      <c r="A6" s="349" t="s">
        <v>7</v>
      </c>
      <c r="B6" s="349"/>
      <c r="C6" s="349"/>
      <c r="D6" s="349"/>
      <c r="E6" s="349"/>
      <c r="F6" s="349"/>
      <c r="G6" s="349"/>
      <c r="H6" s="349"/>
      <c r="I6" s="349"/>
      <c r="J6" s="349"/>
      <c r="K6" s="349"/>
      <c r="L6" s="349"/>
      <c r="M6" s="349"/>
      <c r="N6" s="349"/>
      <c r="O6" s="349"/>
      <c r="P6" s="349"/>
      <c r="Q6" s="437" t="s">
        <v>8</v>
      </c>
      <c r="R6" s="437"/>
      <c r="S6" s="437"/>
      <c r="T6" s="437"/>
      <c r="U6" s="437"/>
      <c r="V6" s="437"/>
      <c r="W6" s="437"/>
      <c r="X6" s="9"/>
      <c r="Y6" s="2"/>
      <c r="Z6" s="2"/>
    </row>
    <row r="7" spans="1:41" ht="15" customHeight="1" x14ac:dyDescent="0.3">
      <c r="A7" s="349" t="s">
        <v>344</v>
      </c>
      <c r="B7" s="349"/>
      <c r="C7" s="349"/>
      <c r="D7" s="349"/>
      <c r="E7" s="349"/>
      <c r="F7" s="349"/>
      <c r="G7" s="349"/>
      <c r="H7" s="349"/>
      <c r="I7" s="349"/>
      <c r="J7" s="349"/>
      <c r="K7" s="349"/>
      <c r="L7" s="349"/>
      <c r="M7" s="349"/>
      <c r="N7" s="349"/>
      <c r="O7" s="349"/>
      <c r="P7" s="349"/>
      <c r="Q7" s="485" t="str">
        <f>PROCEDURE!C4</f>
        <v>aanvraag indienen tot</v>
      </c>
      <c r="R7" s="486"/>
      <c r="S7" s="486"/>
      <c r="T7" s="486"/>
      <c r="U7" s="486"/>
      <c r="V7" s="486"/>
      <c r="W7" s="487"/>
      <c r="X7" s="9"/>
      <c r="Y7" s="2"/>
      <c r="Z7" s="2"/>
      <c r="AA7" s="6"/>
    </row>
    <row r="8" spans="1:41" ht="15" customHeight="1" x14ac:dyDescent="0.3">
      <c r="A8" s="349" t="s">
        <v>317</v>
      </c>
      <c r="B8" s="349"/>
      <c r="C8" s="349"/>
      <c r="D8" s="349"/>
      <c r="E8" s="349"/>
      <c r="F8" s="349"/>
      <c r="G8" s="349"/>
      <c r="H8" s="349"/>
      <c r="I8" s="349"/>
      <c r="J8" s="349"/>
      <c r="K8" s="349"/>
      <c r="L8" s="349"/>
      <c r="M8" s="349"/>
      <c r="N8" s="349"/>
      <c r="O8" s="349"/>
      <c r="P8" s="349"/>
      <c r="Q8" s="503"/>
      <c r="R8" s="503"/>
      <c r="S8" s="503"/>
      <c r="T8" s="503"/>
      <c r="U8" s="503"/>
      <c r="V8" s="503"/>
      <c r="W8" s="503"/>
      <c r="X8" s="9"/>
      <c r="Y8" s="2"/>
      <c r="Z8" s="2"/>
    </row>
    <row r="9" spans="1:41" ht="15" customHeight="1" x14ac:dyDescent="0.3">
      <c r="A9" s="349"/>
      <c r="B9" s="349"/>
      <c r="C9" s="349"/>
      <c r="D9" s="349"/>
      <c r="E9" s="349"/>
      <c r="F9" s="349"/>
      <c r="G9" s="349"/>
      <c r="H9" s="349"/>
      <c r="I9" s="349"/>
      <c r="J9" s="349"/>
      <c r="K9" s="349"/>
      <c r="L9" s="349"/>
      <c r="M9" s="349"/>
      <c r="N9" s="349"/>
      <c r="O9" s="349"/>
      <c r="P9" s="349"/>
      <c r="Q9" s="437" t="s">
        <v>9</v>
      </c>
      <c r="R9" s="437"/>
      <c r="S9" s="437"/>
      <c r="T9" s="437"/>
      <c r="U9" s="437"/>
      <c r="V9" s="437"/>
      <c r="W9" s="437"/>
      <c r="X9" s="9"/>
      <c r="Y9" s="2"/>
      <c r="Z9" s="2"/>
    </row>
    <row r="10" spans="1:41" ht="14.4" customHeight="1" x14ac:dyDescent="0.3">
      <c r="Q10" s="482">
        <f>VLOOKUP(PROCEDURE!C4,PROCEDURE!B31:C53,2,FALSE)</f>
        <v>45689</v>
      </c>
      <c r="R10" s="483"/>
      <c r="S10" s="483"/>
      <c r="T10" s="483"/>
      <c r="U10" s="483"/>
      <c r="V10" s="483"/>
      <c r="W10" s="484"/>
      <c r="X10" s="9"/>
      <c r="Y10" s="2"/>
      <c r="Z10" s="2"/>
      <c r="AA10" s="6"/>
    </row>
    <row r="11" spans="1:41" x14ac:dyDescent="0.3">
      <c r="A11" s="480" t="s">
        <v>10</v>
      </c>
      <c r="B11" s="480"/>
      <c r="C11" s="480"/>
      <c r="D11" s="480"/>
      <c r="E11" s="480"/>
      <c r="F11" s="480"/>
      <c r="G11" s="480"/>
      <c r="H11" s="480"/>
      <c r="I11" s="480"/>
      <c r="J11" s="480"/>
      <c r="K11" s="480"/>
      <c r="L11" s="480"/>
      <c r="M11" s="480"/>
      <c r="N11" s="480"/>
      <c r="O11" s="480"/>
      <c r="P11" s="480"/>
      <c r="Y11" s="2"/>
      <c r="Z11" s="2"/>
    </row>
    <row r="12" spans="1:41" ht="39" customHeight="1" x14ac:dyDescent="0.3">
      <c r="A12" s="481" t="s">
        <v>447</v>
      </c>
      <c r="B12" s="481"/>
      <c r="C12" s="481"/>
      <c r="D12" s="481"/>
      <c r="E12" s="481"/>
      <c r="F12" s="481"/>
      <c r="G12" s="481"/>
      <c r="H12" s="481"/>
      <c r="I12" s="481"/>
      <c r="J12" s="481"/>
      <c r="K12" s="481"/>
      <c r="L12" s="481"/>
      <c r="M12" s="481"/>
      <c r="N12" s="481"/>
      <c r="O12" s="481"/>
      <c r="P12" s="481"/>
      <c r="Q12" s="481"/>
      <c r="R12" s="481"/>
      <c r="S12" s="481"/>
      <c r="T12" s="481"/>
      <c r="U12" s="481"/>
      <c r="V12" s="481"/>
      <c r="W12" s="481"/>
      <c r="X12" s="481"/>
      <c r="Y12" s="2"/>
      <c r="Z12" s="2"/>
    </row>
    <row r="13" spans="1:41" x14ac:dyDescent="0.3">
      <c r="Y13" s="2"/>
      <c r="Z13" s="2"/>
    </row>
    <row r="14" spans="1:41" x14ac:dyDescent="0.3">
      <c r="A14" s="480" t="s">
        <v>11</v>
      </c>
      <c r="B14" s="480"/>
      <c r="C14" s="480"/>
      <c r="D14" s="480"/>
      <c r="E14" s="480"/>
      <c r="F14" s="480"/>
      <c r="G14" s="480"/>
      <c r="H14" s="480"/>
      <c r="I14" s="480"/>
      <c r="J14" s="480"/>
      <c r="K14" s="480"/>
      <c r="L14" s="480"/>
      <c r="M14" s="480"/>
      <c r="N14" s="480"/>
      <c r="O14" s="480"/>
      <c r="P14" s="480"/>
      <c r="Q14" s="480"/>
      <c r="R14" s="480"/>
      <c r="S14" s="480"/>
      <c r="T14" s="480"/>
      <c r="U14" s="480"/>
      <c r="V14" s="480"/>
      <c r="W14" s="480"/>
      <c r="X14" s="480"/>
      <c r="Y14" s="2"/>
      <c r="Z14" s="2"/>
    </row>
    <row r="15" spans="1:41" ht="27" customHeight="1" x14ac:dyDescent="0.3">
      <c r="A15" s="481" t="s">
        <v>441</v>
      </c>
      <c r="B15" s="481"/>
      <c r="C15" s="481"/>
      <c r="D15" s="481"/>
      <c r="E15" s="481"/>
      <c r="F15" s="481"/>
      <c r="G15" s="481"/>
      <c r="H15" s="481"/>
      <c r="I15" s="481"/>
      <c r="J15" s="481"/>
      <c r="K15" s="481"/>
      <c r="L15" s="481"/>
      <c r="M15" s="481"/>
      <c r="N15" s="481"/>
      <c r="O15" s="481"/>
      <c r="P15" s="481"/>
      <c r="Q15" s="481"/>
      <c r="R15" s="481"/>
      <c r="S15" s="481"/>
      <c r="T15" s="481"/>
      <c r="U15" s="481"/>
      <c r="V15" s="481"/>
      <c r="W15" s="481"/>
      <c r="X15" s="481"/>
      <c r="Y15" s="5"/>
      <c r="Z15" s="5"/>
      <c r="AA15" s="44"/>
      <c r="AB15" s="5"/>
      <c r="AC15" s="5"/>
      <c r="AD15" s="5"/>
      <c r="AE15" s="5"/>
      <c r="AF15" s="5"/>
      <c r="AG15" s="5"/>
      <c r="AH15" s="5"/>
      <c r="AI15" s="5"/>
      <c r="AJ15" s="5"/>
      <c r="AK15" s="5"/>
      <c r="AL15" s="5"/>
      <c r="AM15" s="5"/>
      <c r="AN15" s="5"/>
      <c r="AO15" s="5"/>
    </row>
    <row r="16" spans="1:41" x14ac:dyDescent="0.3">
      <c r="Y16" s="54"/>
      <c r="Z16" s="54"/>
      <c r="AA16" s="43"/>
      <c r="AB16" s="54"/>
      <c r="AC16" s="54"/>
    </row>
    <row r="17" spans="1:44" ht="15.6" customHeight="1" x14ac:dyDescent="0.3">
      <c r="A17" s="480" t="s">
        <v>442</v>
      </c>
      <c r="B17" s="480"/>
      <c r="C17" s="480"/>
      <c r="D17" s="480"/>
      <c r="E17" s="480"/>
      <c r="F17" s="480"/>
      <c r="G17" s="480"/>
      <c r="H17" s="489"/>
      <c r="I17" s="489"/>
      <c r="J17" s="489"/>
      <c r="K17" s="489"/>
      <c r="L17" s="489"/>
      <c r="M17" s="489"/>
      <c r="N17" s="489"/>
      <c r="O17" s="489"/>
      <c r="P17" s="489"/>
      <c r="Q17" s="489"/>
      <c r="R17" s="489"/>
      <c r="S17" s="489"/>
      <c r="T17" s="489"/>
      <c r="U17" s="489"/>
      <c r="V17" s="489"/>
      <c r="W17" s="489"/>
      <c r="X17" s="489"/>
      <c r="Y17" s="5"/>
      <c r="Z17" s="5"/>
      <c r="AA17" s="44"/>
      <c r="AB17" s="5"/>
      <c r="AC17" s="5"/>
      <c r="AD17" s="5"/>
      <c r="AE17" s="5"/>
      <c r="AF17" s="5"/>
      <c r="AG17" s="5"/>
      <c r="AH17" s="5"/>
      <c r="AI17" s="5"/>
      <c r="AJ17" s="5"/>
      <c r="AK17" s="5"/>
      <c r="AL17" s="5"/>
      <c r="AM17" s="5"/>
      <c r="AN17" s="5"/>
      <c r="AO17" s="5"/>
    </row>
    <row r="18" spans="1:44" s="20" customFormat="1" ht="19.8" customHeight="1" x14ac:dyDescent="0.3">
      <c r="A18" s="488" t="s">
        <v>443</v>
      </c>
      <c r="B18" s="488"/>
      <c r="C18" s="488"/>
      <c r="D18" s="488"/>
      <c r="E18" s="488"/>
      <c r="F18" s="488"/>
      <c r="G18" s="488"/>
      <c r="H18" s="488"/>
      <c r="I18" s="488"/>
      <c r="J18" s="488"/>
      <c r="K18" s="488"/>
      <c r="L18" s="488"/>
      <c r="M18" s="488"/>
      <c r="N18" s="488"/>
      <c r="O18" s="488"/>
      <c r="P18" s="488"/>
      <c r="Q18" s="488"/>
      <c r="R18" s="488"/>
      <c r="S18" s="488"/>
      <c r="T18" s="488"/>
      <c r="U18" s="488"/>
      <c r="V18" s="488"/>
      <c r="W18" s="488"/>
      <c r="X18" s="488"/>
      <c r="Y18" s="207"/>
      <c r="Z18" s="207"/>
      <c r="AA18" s="207"/>
      <c r="AB18" s="207"/>
      <c r="AC18" s="207"/>
      <c r="AD18" s="207"/>
      <c r="AE18" s="207"/>
      <c r="AF18" s="207"/>
      <c r="AG18" s="207"/>
      <c r="AH18" s="207"/>
      <c r="AI18" s="207"/>
      <c r="AJ18" s="207"/>
      <c r="AK18" s="207"/>
      <c r="AL18" s="207"/>
      <c r="AM18" s="207"/>
      <c r="AN18" s="207"/>
      <c r="AO18" s="207"/>
    </row>
    <row r="19" spans="1:44" ht="58.8" customHeight="1" x14ac:dyDescent="0.3">
      <c r="A19" s="481" t="s">
        <v>449</v>
      </c>
      <c r="B19" s="481"/>
      <c r="C19" s="481"/>
      <c r="D19" s="481"/>
      <c r="E19" s="481"/>
      <c r="F19" s="481"/>
      <c r="G19" s="481"/>
      <c r="H19" s="481"/>
      <c r="I19" s="481"/>
      <c r="J19" s="481"/>
      <c r="K19" s="481"/>
      <c r="L19" s="481"/>
      <c r="M19" s="481"/>
      <c r="N19" s="481"/>
      <c r="O19" s="481"/>
      <c r="P19" s="481"/>
      <c r="Q19" s="481"/>
      <c r="R19" s="481"/>
      <c r="S19" s="481"/>
      <c r="T19" s="481"/>
      <c r="U19" s="481"/>
      <c r="V19" s="481"/>
      <c r="W19" s="481"/>
      <c r="X19" s="481"/>
      <c r="Y19" s="2"/>
      <c r="Z19" s="2"/>
    </row>
    <row r="20" spans="1:44" ht="18" customHeight="1" x14ac:dyDescent="0.3">
      <c r="A20" s="493" t="s">
        <v>12</v>
      </c>
      <c r="B20" s="494"/>
      <c r="C20" s="494"/>
      <c r="D20" s="494"/>
      <c r="E20" s="494"/>
      <c r="F20" s="494"/>
      <c r="G20" s="494"/>
      <c r="H20" s="494"/>
      <c r="I20" s="494"/>
      <c r="J20" s="494"/>
      <c r="K20" s="494"/>
      <c r="L20" s="494"/>
      <c r="M20" s="494"/>
      <c r="N20" s="494"/>
      <c r="O20" s="494"/>
      <c r="P20" s="494"/>
      <c r="Q20" s="494"/>
      <c r="R20" s="494"/>
      <c r="S20" s="494"/>
      <c r="T20" s="494"/>
      <c r="U20" s="494"/>
      <c r="V20" s="494"/>
      <c r="W20" s="494"/>
      <c r="X20" s="495"/>
      <c r="Y20" s="5"/>
      <c r="Z20" s="5"/>
      <c r="AA20" s="44"/>
      <c r="AB20" s="5"/>
      <c r="AC20" s="5"/>
      <c r="AD20" s="5"/>
      <c r="AE20" s="5"/>
      <c r="AF20" s="5"/>
      <c r="AG20" s="5"/>
      <c r="AH20" s="5"/>
      <c r="AI20" s="5"/>
      <c r="AJ20" s="5"/>
      <c r="AK20" s="5"/>
      <c r="AL20" s="5"/>
      <c r="AM20" s="5"/>
      <c r="AN20" s="5"/>
      <c r="AO20" s="5"/>
      <c r="AP20" s="5"/>
      <c r="AQ20" s="5"/>
      <c r="AR20" s="5"/>
    </row>
    <row r="21" spans="1:44" ht="6" customHeight="1" x14ac:dyDescent="0.3">
      <c r="A21" s="12"/>
      <c r="B21" s="358"/>
      <c r="C21" s="358"/>
      <c r="D21" s="358"/>
      <c r="E21" s="358"/>
      <c r="F21" s="358"/>
      <c r="G21" s="358"/>
      <c r="H21" s="358"/>
      <c r="I21" s="358"/>
      <c r="J21" s="358"/>
      <c r="K21" s="358"/>
      <c r="L21" s="358"/>
      <c r="M21" s="358"/>
      <c r="N21" s="358"/>
      <c r="O21" s="358"/>
      <c r="P21" s="358"/>
      <c r="Q21" s="358"/>
      <c r="R21" s="358"/>
      <c r="S21" s="358"/>
      <c r="T21" s="358"/>
      <c r="U21" s="358"/>
      <c r="V21" s="358"/>
      <c r="W21" s="358"/>
      <c r="X21" s="358"/>
      <c r="Y21" s="2"/>
      <c r="Z21" s="2"/>
    </row>
    <row r="22" spans="1:44" s="1" customFormat="1" x14ac:dyDescent="0.3">
      <c r="A22" s="8" t="s">
        <v>13</v>
      </c>
      <c r="B22" s="396" t="s">
        <v>14</v>
      </c>
      <c r="C22" s="396"/>
      <c r="D22" s="396"/>
      <c r="E22" s="396"/>
      <c r="F22" s="396"/>
      <c r="G22" s="396"/>
      <c r="H22" s="396"/>
      <c r="I22" s="396"/>
      <c r="J22" s="396"/>
      <c r="K22" s="396"/>
      <c r="L22" s="396"/>
      <c r="M22" s="396"/>
      <c r="N22" s="396"/>
      <c r="O22" s="396"/>
      <c r="P22" s="396"/>
      <c r="Q22" s="396"/>
      <c r="R22" s="396"/>
      <c r="S22" s="396"/>
      <c r="T22" s="396"/>
      <c r="U22" s="396"/>
      <c r="V22" s="396"/>
      <c r="W22" s="396"/>
      <c r="X22" s="396"/>
      <c r="Y22" s="5"/>
      <c r="Z22" s="5"/>
      <c r="AA22" s="44"/>
      <c r="AB22" s="5"/>
      <c r="AC22" s="5"/>
      <c r="AD22" s="5"/>
      <c r="AE22" s="5"/>
      <c r="AF22" s="5"/>
      <c r="AG22" s="5"/>
      <c r="AH22" s="5"/>
      <c r="AI22" s="5"/>
      <c r="AJ22" s="5"/>
      <c r="AK22" s="5"/>
      <c r="AL22" s="5"/>
      <c r="AM22" s="5"/>
      <c r="AN22" s="5"/>
      <c r="AO22" s="5"/>
    </row>
    <row r="23" spans="1:44" x14ac:dyDescent="0.3">
      <c r="A23" s="52"/>
      <c r="B23" s="449" t="s">
        <v>15</v>
      </c>
      <c r="C23" s="449"/>
      <c r="D23" s="449"/>
      <c r="E23" s="449"/>
      <c r="F23" s="449"/>
      <c r="G23" s="449"/>
      <c r="H23" s="449"/>
      <c r="I23" s="449"/>
      <c r="J23" s="449"/>
      <c r="K23" s="449"/>
      <c r="L23" s="449"/>
      <c r="M23" s="449"/>
      <c r="N23" s="449"/>
      <c r="O23" s="449"/>
      <c r="P23" s="449"/>
      <c r="Q23" s="449"/>
      <c r="R23" s="449"/>
      <c r="S23" s="449"/>
      <c r="T23" s="449"/>
      <c r="U23" s="449"/>
      <c r="V23" s="449"/>
      <c r="W23" s="449"/>
      <c r="X23" s="449"/>
      <c r="Y23" s="5"/>
      <c r="Z23" s="5"/>
      <c r="AA23" s="44"/>
      <c r="AB23" s="5"/>
      <c r="AC23" s="5"/>
      <c r="AD23" s="5"/>
      <c r="AE23" s="5"/>
      <c r="AF23" s="5"/>
      <c r="AG23" s="5"/>
      <c r="AH23" s="5"/>
      <c r="AI23" s="5"/>
      <c r="AJ23" s="5"/>
      <c r="AK23" s="5"/>
      <c r="AL23" s="5"/>
      <c r="AM23" s="5"/>
      <c r="AN23" s="5"/>
      <c r="AO23" s="5"/>
    </row>
    <row r="24" spans="1:44" ht="6" customHeight="1" x14ac:dyDescent="0.3">
      <c r="A24" s="12"/>
      <c r="B24" s="358"/>
      <c r="C24" s="358"/>
      <c r="D24" s="358"/>
      <c r="E24" s="358"/>
      <c r="F24" s="358"/>
      <c r="G24" s="358"/>
      <c r="H24" s="358"/>
      <c r="I24" s="358"/>
      <c r="J24" s="358"/>
      <c r="K24" s="358"/>
      <c r="L24" s="358"/>
      <c r="M24" s="358"/>
      <c r="N24" s="358"/>
      <c r="O24" s="358"/>
      <c r="P24" s="358"/>
      <c r="Q24" s="358"/>
      <c r="R24" s="358"/>
      <c r="S24" s="358"/>
      <c r="T24" s="358"/>
      <c r="U24" s="358"/>
      <c r="V24" s="358"/>
      <c r="W24" s="358"/>
      <c r="X24" s="358"/>
      <c r="Y24" s="2"/>
      <c r="Z24" s="2"/>
    </row>
    <row r="25" spans="1:44" ht="15" customHeight="1" x14ac:dyDescent="0.3">
      <c r="A25" s="52"/>
      <c r="B25" s="349" t="s">
        <v>16</v>
      </c>
      <c r="C25" s="349"/>
      <c r="D25" s="391"/>
      <c r="E25" s="391"/>
      <c r="F25" s="391"/>
      <c r="G25" s="391"/>
      <c r="H25" s="391"/>
      <c r="I25" s="391"/>
      <c r="J25" s="391"/>
      <c r="K25" s="391"/>
      <c r="L25" s="391"/>
      <c r="M25" s="391"/>
      <c r="N25" s="391"/>
      <c r="O25" s="391"/>
      <c r="P25" s="391"/>
      <c r="Q25" s="391"/>
      <c r="R25" s="391"/>
      <c r="S25" s="391"/>
      <c r="T25" s="391"/>
      <c r="U25" s="391"/>
      <c r="V25" s="391"/>
      <c r="W25" s="391"/>
      <c r="X25" s="391"/>
      <c r="Y25" s="5"/>
      <c r="Z25" s="5"/>
      <c r="AA25" s="59"/>
      <c r="AB25" s="5"/>
      <c r="AC25" s="5"/>
      <c r="AD25" s="5"/>
      <c r="AE25" s="5"/>
      <c r="AF25" s="5"/>
      <c r="AG25" s="5"/>
      <c r="AH25" s="5"/>
      <c r="AI25" s="5"/>
      <c r="AJ25" s="5"/>
      <c r="AK25" s="5"/>
      <c r="AL25" s="5"/>
      <c r="AM25" s="5"/>
      <c r="AN25" s="5"/>
      <c r="AO25" s="5"/>
    </row>
    <row r="26" spans="1:44" ht="15" customHeight="1" x14ac:dyDescent="0.3">
      <c r="A26" s="52"/>
      <c r="B26" s="349" t="s">
        <v>17</v>
      </c>
      <c r="C26" s="349"/>
      <c r="D26" s="391"/>
      <c r="E26" s="391"/>
      <c r="F26" s="391"/>
      <c r="G26" s="391"/>
      <c r="H26" s="391"/>
      <c r="I26" s="391"/>
      <c r="J26" s="391"/>
      <c r="K26" s="391"/>
      <c r="L26" s="391"/>
      <c r="M26" s="391"/>
      <c r="N26" s="391"/>
      <c r="O26" s="391"/>
      <c r="P26" s="391"/>
      <c r="Q26" s="391"/>
      <c r="R26" s="391"/>
      <c r="S26" s="391"/>
      <c r="T26" s="391"/>
      <c r="U26" s="391"/>
      <c r="V26" s="391"/>
      <c r="W26" s="391"/>
      <c r="X26" s="391"/>
      <c r="Y26" s="5"/>
      <c r="Z26" s="5"/>
      <c r="AA26" s="59"/>
      <c r="AB26" s="5"/>
      <c r="AC26" s="5"/>
      <c r="AD26" s="5"/>
      <c r="AE26" s="5"/>
      <c r="AF26" s="5"/>
      <c r="AG26" s="5"/>
      <c r="AH26" s="5"/>
      <c r="AI26" s="5"/>
      <c r="AJ26" s="5"/>
      <c r="AK26" s="5"/>
      <c r="AL26" s="5"/>
      <c r="AM26" s="5"/>
      <c r="AN26" s="5"/>
      <c r="AO26" s="5"/>
      <c r="AP26" s="5"/>
    </row>
    <row r="27" spans="1:44" ht="15" customHeight="1" x14ac:dyDescent="0.3">
      <c r="A27" s="52"/>
      <c r="B27" s="349" t="s">
        <v>18</v>
      </c>
      <c r="C27" s="349"/>
      <c r="D27" s="348"/>
      <c r="E27" s="348"/>
      <c r="F27" s="348"/>
      <c r="G27" s="348"/>
      <c r="H27" s="111"/>
      <c r="I27" s="348"/>
      <c r="J27" s="348"/>
      <c r="K27" s="348"/>
      <c r="L27" s="348"/>
      <c r="M27" s="348"/>
      <c r="N27" s="348"/>
      <c r="O27" s="348"/>
      <c r="P27" s="348"/>
      <c r="Q27" s="348"/>
      <c r="R27" s="348"/>
      <c r="S27" s="348"/>
      <c r="T27" s="348"/>
      <c r="U27" s="348"/>
      <c r="V27" s="348"/>
      <c r="W27" s="348"/>
      <c r="X27" s="348"/>
      <c r="Y27" s="5"/>
      <c r="Z27" s="5"/>
      <c r="AA27" s="44"/>
      <c r="AB27" s="5"/>
      <c r="AC27" s="5"/>
      <c r="AD27" s="5"/>
      <c r="AE27" s="5"/>
      <c r="AF27" s="5"/>
      <c r="AG27" s="5"/>
      <c r="AH27" s="5"/>
      <c r="AI27" s="5"/>
      <c r="AJ27" s="5"/>
      <c r="AK27" s="5"/>
      <c r="AL27" s="5"/>
      <c r="AM27" s="5"/>
      <c r="AN27" s="5"/>
      <c r="AO27" s="5"/>
    </row>
    <row r="28" spans="1:44" ht="15" customHeight="1" x14ac:dyDescent="0.3">
      <c r="A28" s="52"/>
      <c r="B28" s="349" t="s">
        <v>559</v>
      </c>
      <c r="C28" s="349"/>
      <c r="D28" s="391" t="s">
        <v>673</v>
      </c>
      <c r="E28" s="391"/>
      <c r="F28" s="391"/>
      <c r="G28" s="391"/>
      <c r="H28" s="391"/>
      <c r="I28" s="391"/>
      <c r="J28" s="391"/>
      <c r="K28" s="391"/>
      <c r="L28" s="391"/>
      <c r="M28" s="391"/>
      <c r="N28" s="391"/>
      <c r="O28" s="391"/>
      <c r="P28" s="391"/>
      <c r="Q28" s="391"/>
      <c r="R28" s="391"/>
      <c r="S28" s="391"/>
      <c r="T28" s="391"/>
      <c r="U28" s="391"/>
      <c r="V28" s="391"/>
      <c r="W28" s="391"/>
      <c r="X28" s="391"/>
      <c r="Y28" s="5"/>
      <c r="Z28" s="5"/>
      <c r="AA28" s="44"/>
      <c r="AB28" s="5"/>
      <c r="AC28" s="5"/>
      <c r="AD28" s="5"/>
      <c r="AE28" s="5"/>
      <c r="AF28" s="5"/>
      <c r="AG28" s="5"/>
      <c r="AH28" s="5"/>
      <c r="AI28" s="5"/>
      <c r="AJ28" s="5"/>
      <c r="AK28" s="5"/>
      <c r="AL28" s="5"/>
      <c r="AM28" s="5"/>
      <c r="AN28" s="5"/>
      <c r="AO28" s="5"/>
    </row>
    <row r="29" spans="1:44" ht="15" customHeight="1" x14ac:dyDescent="0.3">
      <c r="A29" s="52"/>
      <c r="B29" s="349" t="s">
        <v>19</v>
      </c>
      <c r="C29" s="349"/>
      <c r="D29" s="391"/>
      <c r="E29" s="391"/>
      <c r="F29" s="391"/>
      <c r="G29" s="391"/>
      <c r="H29" s="391"/>
      <c r="I29" s="391"/>
      <c r="J29" s="391"/>
      <c r="K29" s="391"/>
      <c r="L29" s="391"/>
      <c r="M29" s="391"/>
      <c r="N29" s="391"/>
      <c r="O29" s="391"/>
      <c r="P29" s="391"/>
      <c r="Q29" s="391"/>
      <c r="R29" s="391"/>
      <c r="S29" s="391"/>
      <c r="T29" s="391"/>
      <c r="U29" s="391"/>
      <c r="V29" s="391"/>
      <c r="W29" s="391"/>
      <c r="X29" s="391"/>
      <c r="Y29" s="5"/>
      <c r="Z29" s="5"/>
      <c r="AA29" s="59" t="s">
        <v>309</v>
      </c>
      <c r="AB29" s="5"/>
      <c r="AC29" s="5"/>
      <c r="AD29" s="5"/>
      <c r="AE29" s="5"/>
      <c r="AF29" s="5"/>
      <c r="AG29" s="5"/>
      <c r="AH29" s="5"/>
      <c r="AI29" s="5"/>
      <c r="AJ29" s="5"/>
      <c r="AK29" s="5"/>
      <c r="AL29" s="5"/>
      <c r="AM29" s="5"/>
      <c r="AN29" s="5"/>
      <c r="AO29" s="5"/>
    </row>
    <row r="30" spans="1:44" ht="19.8" customHeight="1" x14ac:dyDescent="0.3">
      <c r="A30" s="12"/>
      <c r="B30" s="349" t="s">
        <v>20</v>
      </c>
      <c r="C30" s="349"/>
      <c r="D30" s="391"/>
      <c r="E30" s="391"/>
      <c r="F30" s="391"/>
      <c r="G30" s="391"/>
      <c r="H30" s="391"/>
      <c r="I30" s="391"/>
      <c r="J30" s="391"/>
      <c r="K30" s="391"/>
      <c r="L30" s="391"/>
      <c r="M30" s="391"/>
      <c r="N30" s="391"/>
      <c r="O30" s="391"/>
      <c r="P30" s="391"/>
      <c r="Q30" s="391"/>
      <c r="R30" s="391"/>
      <c r="S30" s="391"/>
      <c r="T30" s="391"/>
      <c r="U30" s="391"/>
      <c r="V30" s="391"/>
      <c r="W30" s="391"/>
      <c r="X30" s="391"/>
      <c r="Y30" s="2"/>
      <c r="Z30" s="2"/>
    </row>
    <row r="31" spans="1:44" ht="15" customHeight="1" x14ac:dyDescent="0.3">
      <c r="A31" s="52"/>
      <c r="B31" s="349" t="s">
        <v>21</v>
      </c>
      <c r="C31" s="397"/>
      <c r="D31" s="29"/>
      <c r="E31" s="41"/>
      <c r="F31" s="41"/>
      <c r="G31" s="41"/>
      <c r="H31" s="68"/>
      <c r="I31" s="41"/>
      <c r="J31" s="41"/>
      <c r="K31" s="41"/>
      <c r="L31" s="68"/>
      <c r="M31" s="41"/>
      <c r="N31" s="41"/>
      <c r="O31" s="41"/>
      <c r="P31" s="496"/>
      <c r="Q31" s="497"/>
      <c r="R31" s="497"/>
      <c r="S31" s="497"/>
      <c r="T31" s="497"/>
      <c r="U31" s="497"/>
      <c r="V31" s="497"/>
      <c r="W31" s="497"/>
      <c r="X31" s="497"/>
      <c r="Y31" s="5"/>
      <c r="Z31" s="5"/>
      <c r="AA31" s="44"/>
      <c r="AB31" s="5"/>
      <c r="AC31" s="5"/>
      <c r="AD31" s="5"/>
      <c r="AE31" s="5"/>
      <c r="AF31" s="5"/>
      <c r="AG31" s="5"/>
      <c r="AH31" s="5"/>
      <c r="AI31" s="5"/>
      <c r="AJ31" s="5"/>
      <c r="AK31" s="5"/>
      <c r="AL31" s="5"/>
      <c r="AM31" s="5"/>
      <c r="AN31" s="5"/>
      <c r="AO31" s="5"/>
    </row>
    <row r="32" spans="1:44" ht="15.75" customHeight="1" x14ac:dyDescent="0.3">
      <c r="A32" s="52"/>
      <c r="B32" s="349" t="s">
        <v>22</v>
      </c>
      <c r="C32" s="349"/>
      <c r="D32" s="391"/>
      <c r="E32" s="391"/>
      <c r="F32" s="391"/>
      <c r="G32" s="391"/>
      <c r="H32" s="391"/>
      <c r="I32" s="391"/>
      <c r="J32" s="391"/>
      <c r="K32" s="391"/>
      <c r="L32" s="391"/>
      <c r="M32" s="391"/>
      <c r="N32" s="391"/>
      <c r="O32" s="391"/>
      <c r="P32" s="391"/>
      <c r="Q32" s="391"/>
      <c r="R32" s="391"/>
      <c r="S32" s="391"/>
      <c r="T32" s="391"/>
      <c r="U32" s="391"/>
      <c r="V32" s="391"/>
      <c r="W32" s="391"/>
      <c r="X32" s="391"/>
      <c r="Y32" s="5"/>
      <c r="Z32" s="5"/>
      <c r="AA32" s="44"/>
      <c r="AB32" s="5"/>
      <c r="AC32" s="5"/>
      <c r="AD32" s="5"/>
      <c r="AE32" s="5"/>
      <c r="AF32" s="5"/>
      <c r="AG32" s="5"/>
      <c r="AH32" s="5"/>
      <c r="AI32" s="5"/>
      <c r="AJ32" s="5"/>
      <c r="AK32" s="5"/>
      <c r="AL32" s="5"/>
      <c r="AM32" s="5"/>
      <c r="AN32" s="5"/>
      <c r="AO32" s="5"/>
    </row>
    <row r="33" spans="1:44" ht="6" customHeight="1" x14ac:dyDescent="0.3">
      <c r="A33" s="12"/>
      <c r="B33" s="358"/>
      <c r="C33" s="358"/>
      <c r="D33" s="358"/>
      <c r="E33" s="358"/>
      <c r="F33" s="358"/>
      <c r="G33" s="358"/>
      <c r="H33" s="358"/>
      <c r="I33" s="358"/>
      <c r="J33" s="358"/>
      <c r="K33" s="358"/>
      <c r="L33" s="358"/>
      <c r="M33" s="358"/>
      <c r="N33" s="358"/>
      <c r="O33" s="358"/>
      <c r="P33" s="358"/>
      <c r="Q33" s="358"/>
      <c r="R33" s="358"/>
      <c r="S33" s="358"/>
      <c r="T33" s="358"/>
      <c r="U33" s="358"/>
      <c r="V33" s="358"/>
      <c r="W33" s="358"/>
      <c r="X33" s="358"/>
      <c r="Y33" s="2"/>
      <c r="Z33" s="2"/>
    </row>
    <row r="34" spans="1:44" ht="18" customHeight="1" x14ac:dyDescent="0.3">
      <c r="A34" s="493" t="s">
        <v>23</v>
      </c>
      <c r="B34" s="494"/>
      <c r="C34" s="494"/>
      <c r="D34" s="494"/>
      <c r="E34" s="494"/>
      <c r="F34" s="494"/>
      <c r="G34" s="494"/>
      <c r="H34" s="494"/>
      <c r="I34" s="494"/>
      <c r="J34" s="494"/>
      <c r="K34" s="494"/>
      <c r="L34" s="494"/>
      <c r="M34" s="494"/>
      <c r="N34" s="494"/>
      <c r="O34" s="494"/>
      <c r="P34" s="494"/>
      <c r="Q34" s="494"/>
      <c r="R34" s="494"/>
      <c r="S34" s="494"/>
      <c r="T34" s="494"/>
      <c r="U34" s="494"/>
      <c r="V34" s="494"/>
      <c r="W34" s="494"/>
      <c r="X34" s="495"/>
      <c r="Y34" s="5"/>
      <c r="Z34" s="5"/>
      <c r="AA34" s="44"/>
      <c r="AB34" s="5"/>
      <c r="AC34" s="5"/>
      <c r="AD34" s="5"/>
      <c r="AE34" s="5"/>
      <c r="AF34" s="5"/>
      <c r="AG34" s="5"/>
      <c r="AH34" s="5"/>
      <c r="AI34" s="5"/>
      <c r="AJ34" s="5"/>
      <c r="AK34" s="5"/>
      <c r="AL34" s="5"/>
      <c r="AM34" s="5"/>
      <c r="AN34" s="5"/>
      <c r="AO34" s="5"/>
      <c r="AP34" s="5"/>
      <c r="AQ34" s="5"/>
      <c r="AR34" s="5"/>
    </row>
    <row r="35" spans="1:44" ht="6" customHeight="1" x14ac:dyDescent="0.3">
      <c r="A35" s="12"/>
      <c r="B35" s="358"/>
      <c r="C35" s="358"/>
      <c r="D35" s="358"/>
      <c r="E35" s="358"/>
      <c r="F35" s="358"/>
      <c r="G35" s="358"/>
      <c r="H35" s="358"/>
      <c r="I35" s="358"/>
      <c r="J35" s="358"/>
      <c r="K35" s="358"/>
      <c r="L35" s="358"/>
      <c r="M35" s="358"/>
      <c r="N35" s="358"/>
      <c r="O35" s="358"/>
      <c r="P35" s="358"/>
      <c r="Q35" s="358"/>
      <c r="R35" s="358"/>
      <c r="S35" s="358"/>
      <c r="T35" s="358"/>
      <c r="U35" s="358"/>
      <c r="V35" s="358"/>
      <c r="W35" s="358"/>
      <c r="X35" s="358"/>
      <c r="Y35" s="2"/>
      <c r="Z35" s="2"/>
    </row>
    <row r="36" spans="1:44" s="1" customFormat="1" ht="15" customHeight="1" x14ac:dyDescent="0.3">
      <c r="A36" s="8" t="s">
        <v>24</v>
      </c>
      <c r="B36" s="364" t="s">
        <v>25</v>
      </c>
      <c r="C36" s="364"/>
      <c r="D36" s="364"/>
      <c r="E36" s="364"/>
      <c r="F36" s="364"/>
      <c r="G36" s="364"/>
      <c r="H36" s="364"/>
      <c r="I36" s="364"/>
      <c r="J36" s="364"/>
      <c r="K36" s="364"/>
      <c r="L36" s="364"/>
      <c r="M36" s="364"/>
      <c r="N36" s="364"/>
      <c r="O36" s="364"/>
      <c r="P36" s="364"/>
      <c r="Q36" s="364"/>
      <c r="R36" s="364"/>
      <c r="S36" s="364"/>
      <c r="T36" s="364"/>
      <c r="U36" s="364"/>
      <c r="V36" s="364"/>
      <c r="W36" s="364"/>
      <c r="X36" s="364"/>
      <c r="AA36" s="60"/>
    </row>
    <row r="37" spans="1:44" ht="15.75" customHeight="1" x14ac:dyDescent="0.3">
      <c r="A37" s="52"/>
      <c r="B37" s="349" t="s">
        <v>611</v>
      </c>
      <c r="C37" s="349"/>
      <c r="D37" s="349"/>
      <c r="E37" s="349"/>
      <c r="F37" s="349"/>
      <c r="G37" s="349"/>
      <c r="H37" s="349"/>
      <c r="I37" s="349"/>
      <c r="J37" s="349"/>
      <c r="K37" s="349"/>
      <c r="L37" s="349"/>
      <c r="M37" s="349"/>
      <c r="N37" s="349"/>
      <c r="O37" s="349"/>
      <c r="P37" s="349"/>
      <c r="Q37" s="349"/>
      <c r="R37" s="349"/>
      <c r="S37" s="349"/>
      <c r="T37" s="349"/>
      <c r="U37" s="349"/>
      <c r="V37" s="349"/>
      <c r="W37" s="349"/>
      <c r="X37" s="39" t="s">
        <v>32</v>
      </c>
      <c r="Y37" s="2"/>
      <c r="Z37" s="2"/>
    </row>
    <row r="38" spans="1:44" ht="15" hidden="1" customHeight="1" x14ac:dyDescent="0.3">
      <c r="A38" s="52"/>
      <c r="B38" s="349" t="s">
        <v>28</v>
      </c>
      <c r="C38" s="349"/>
      <c r="D38" s="391"/>
      <c r="E38" s="391"/>
      <c r="F38" s="391"/>
      <c r="G38" s="391"/>
      <c r="H38" s="391"/>
      <c r="I38" s="391"/>
      <c r="J38" s="391"/>
      <c r="K38" s="391"/>
      <c r="L38" s="391"/>
      <c r="M38" s="391"/>
      <c r="N38" s="391"/>
      <c r="O38" s="381" t="s">
        <v>29</v>
      </c>
      <c r="P38" s="381"/>
      <c r="Q38" s="381"/>
      <c r="R38" s="381"/>
      <c r="S38" s="381"/>
      <c r="T38" s="381"/>
      <c r="U38" s="381"/>
      <c r="V38" s="381"/>
      <c r="W38" s="381"/>
      <c r="X38" s="381"/>
      <c r="Y38" s="61"/>
      <c r="Z38" s="61"/>
    </row>
    <row r="39" spans="1:44" ht="15" customHeight="1" x14ac:dyDescent="0.3">
      <c r="A39" s="52"/>
      <c r="B39" s="349" t="s">
        <v>30</v>
      </c>
      <c r="C39" s="349"/>
      <c r="D39" s="391"/>
      <c r="E39" s="391"/>
      <c r="F39" s="391"/>
      <c r="G39" s="391"/>
      <c r="H39" s="391"/>
      <c r="I39" s="391"/>
      <c r="J39" s="391"/>
      <c r="K39" s="391"/>
      <c r="L39" s="391"/>
      <c r="M39" s="391"/>
      <c r="N39" s="391"/>
      <c r="O39" s="391"/>
      <c r="P39" s="391"/>
      <c r="Q39" s="391"/>
      <c r="R39" s="391"/>
      <c r="S39" s="391"/>
      <c r="T39" s="391"/>
      <c r="U39" s="391"/>
      <c r="V39" s="391"/>
      <c r="W39" s="391"/>
      <c r="X39" s="391"/>
      <c r="Y39" s="2"/>
      <c r="Z39" s="2"/>
    </row>
    <row r="40" spans="1:44" ht="15" customHeight="1" x14ac:dyDescent="0.3">
      <c r="A40" s="52"/>
      <c r="B40" s="349" t="s">
        <v>17</v>
      </c>
      <c r="C40" s="349"/>
      <c r="D40" s="391"/>
      <c r="E40" s="391"/>
      <c r="F40" s="391"/>
      <c r="G40" s="391"/>
      <c r="H40" s="391"/>
      <c r="I40" s="391"/>
      <c r="J40" s="391"/>
      <c r="K40" s="391"/>
      <c r="L40" s="391"/>
      <c r="M40" s="391"/>
      <c r="N40" s="391"/>
      <c r="O40" s="391"/>
      <c r="P40" s="391"/>
      <c r="Q40" s="391"/>
      <c r="R40" s="391"/>
      <c r="S40" s="391"/>
      <c r="T40" s="391"/>
      <c r="U40" s="391"/>
      <c r="V40" s="391"/>
      <c r="W40" s="391"/>
      <c r="X40" s="391"/>
      <c r="Y40" s="2"/>
      <c r="Z40" s="2"/>
    </row>
    <row r="41" spans="1:44" ht="15" customHeight="1" x14ac:dyDescent="0.3">
      <c r="A41" s="52"/>
      <c r="B41" s="349" t="s">
        <v>18</v>
      </c>
      <c r="C41" s="349"/>
      <c r="D41" s="348"/>
      <c r="E41" s="348"/>
      <c r="F41" s="348"/>
      <c r="G41" s="348"/>
      <c r="H41" s="110"/>
      <c r="I41" s="348"/>
      <c r="J41" s="348"/>
      <c r="K41" s="348"/>
      <c r="L41" s="348"/>
      <c r="M41" s="348"/>
      <c r="N41" s="348"/>
      <c r="O41" s="348"/>
      <c r="P41" s="348"/>
      <c r="Q41" s="348"/>
      <c r="R41" s="348"/>
      <c r="S41" s="348"/>
      <c r="T41" s="348"/>
      <c r="U41" s="348"/>
      <c r="V41" s="348"/>
      <c r="W41" s="348"/>
      <c r="X41" s="348"/>
      <c r="Y41" s="2"/>
      <c r="Z41" s="2"/>
      <c r="AA41" s="59" t="s">
        <v>310</v>
      </c>
    </row>
    <row r="42" spans="1:44" ht="15" customHeight="1" x14ac:dyDescent="0.3">
      <c r="A42" s="52"/>
      <c r="B42" s="349" t="s">
        <v>19</v>
      </c>
      <c r="C42" s="349"/>
      <c r="D42" s="391"/>
      <c r="E42" s="391"/>
      <c r="F42" s="391"/>
      <c r="G42" s="391"/>
      <c r="H42" s="391"/>
      <c r="I42" s="391"/>
      <c r="J42" s="391"/>
      <c r="K42" s="391"/>
      <c r="L42" s="391"/>
      <c r="M42" s="391"/>
      <c r="N42" s="391"/>
      <c r="O42" s="391"/>
      <c r="P42" s="391"/>
      <c r="Q42" s="391"/>
      <c r="R42" s="391"/>
      <c r="S42" s="391"/>
      <c r="T42" s="391"/>
      <c r="U42" s="391"/>
      <c r="V42" s="391"/>
      <c r="W42" s="391"/>
      <c r="X42" s="391"/>
      <c r="Y42" s="2"/>
      <c r="Z42" s="2"/>
      <c r="AA42" s="59" t="s">
        <v>311</v>
      </c>
    </row>
    <row r="43" spans="1:44" ht="15" customHeight="1" x14ac:dyDescent="0.3">
      <c r="A43" s="52"/>
      <c r="B43" s="349" t="s">
        <v>20</v>
      </c>
      <c r="C43" s="349"/>
      <c r="D43" s="391"/>
      <c r="E43" s="391"/>
      <c r="F43" s="391"/>
      <c r="G43" s="391"/>
      <c r="H43" s="391"/>
      <c r="I43" s="391"/>
      <c r="J43" s="391"/>
      <c r="K43" s="391"/>
      <c r="L43" s="391"/>
      <c r="M43" s="391"/>
      <c r="N43" s="391"/>
      <c r="O43" s="391"/>
      <c r="P43" s="391"/>
      <c r="Q43" s="391"/>
      <c r="R43" s="391"/>
      <c r="S43" s="391"/>
      <c r="T43" s="391"/>
      <c r="U43" s="391"/>
      <c r="V43" s="391"/>
      <c r="W43" s="391"/>
      <c r="X43" s="391"/>
      <c r="Y43" s="2"/>
      <c r="Z43" s="2"/>
      <c r="AA43" s="50"/>
    </row>
    <row r="44" spans="1:44" ht="15" customHeight="1" x14ac:dyDescent="0.3">
      <c r="A44" s="52"/>
      <c r="B44" s="349" t="s">
        <v>31</v>
      </c>
      <c r="C44" s="349"/>
      <c r="D44" s="479"/>
      <c r="E44" s="479"/>
      <c r="F44" s="479"/>
      <c r="G44" s="479"/>
      <c r="H44" s="479"/>
      <c r="I44" s="479"/>
      <c r="J44" s="479"/>
      <c r="K44" s="479"/>
      <c r="L44" s="479"/>
      <c r="M44" s="479"/>
      <c r="N44" s="479"/>
      <c r="O44" s="479"/>
      <c r="P44" s="479"/>
      <c r="Q44" s="479"/>
      <c r="R44" s="479"/>
      <c r="S44" s="479"/>
      <c r="T44" s="479"/>
      <c r="U44" s="479"/>
      <c r="V44" s="479"/>
      <c r="W44" s="479"/>
      <c r="X44" s="479"/>
      <c r="Y44" s="11"/>
      <c r="Z44" s="11"/>
      <c r="AB44" s="11"/>
      <c r="AC44" s="11"/>
      <c r="AD44" s="11"/>
      <c r="AE44" s="11"/>
      <c r="AF44" s="11"/>
      <c r="AG44" s="11"/>
      <c r="AH44" s="11"/>
      <c r="AI44" s="11"/>
      <c r="AJ44" s="11"/>
      <c r="AK44" s="11"/>
      <c r="AL44" s="11"/>
      <c r="AM44" s="11"/>
      <c r="AN44" s="11"/>
    </row>
    <row r="45" spans="1:44" ht="15" customHeight="1" x14ac:dyDescent="0.3">
      <c r="A45" s="52"/>
      <c r="B45" s="349" t="s">
        <v>33</v>
      </c>
      <c r="C45" s="349"/>
      <c r="D45" s="442" t="s">
        <v>32</v>
      </c>
      <c r="E45" s="442"/>
      <c r="F45" s="442"/>
      <c r="G45" s="442"/>
      <c r="H45" s="442"/>
      <c r="I45" s="442"/>
      <c r="J45" s="442"/>
      <c r="K45" s="442"/>
      <c r="L45" s="442"/>
      <c r="M45" s="442"/>
      <c r="N45" s="442"/>
      <c r="O45" s="442"/>
      <c r="P45" s="442"/>
      <c r="Q45" s="442"/>
      <c r="R45" s="442"/>
      <c r="S45" s="442"/>
      <c r="T45" s="442"/>
      <c r="U45" s="442"/>
      <c r="V45" s="442"/>
      <c r="W45" s="442"/>
      <c r="X45" s="442"/>
      <c r="Y45" s="61"/>
      <c r="Z45" s="61"/>
      <c r="AA45" s="50"/>
      <c r="AB45" s="11"/>
      <c r="AC45" s="11"/>
      <c r="AD45" s="11"/>
      <c r="AE45" s="11"/>
      <c r="AF45" s="11"/>
      <c r="AG45" s="11"/>
      <c r="AH45" s="11"/>
      <c r="AI45" s="11"/>
      <c r="AJ45" s="11"/>
      <c r="AK45" s="11"/>
      <c r="AL45" s="11"/>
      <c r="AM45" s="11"/>
      <c r="AN45" s="11"/>
    </row>
    <row r="46" spans="1:44" ht="15" customHeight="1" x14ac:dyDescent="0.3">
      <c r="A46" s="52"/>
      <c r="B46" s="349" t="s">
        <v>34</v>
      </c>
      <c r="C46" s="349"/>
      <c r="D46" s="348"/>
      <c r="E46" s="348"/>
      <c r="F46" s="348"/>
      <c r="G46" s="348"/>
      <c r="H46" s="348"/>
      <c r="I46" s="348"/>
      <c r="J46" s="348"/>
      <c r="K46" s="348"/>
      <c r="L46" s="348"/>
      <c r="M46" s="348"/>
      <c r="N46" s="348"/>
      <c r="O46" s="348"/>
      <c r="P46" s="348"/>
      <c r="Q46" s="348"/>
      <c r="R46" s="348"/>
      <c r="S46" s="348"/>
      <c r="T46" s="348"/>
      <c r="U46" s="348"/>
      <c r="V46" s="348"/>
      <c r="W46" s="348"/>
      <c r="X46" s="348"/>
      <c r="Y46" s="2"/>
      <c r="Z46" s="2"/>
    </row>
    <row r="47" spans="1:44" x14ac:dyDescent="0.3">
      <c r="A47" s="52"/>
      <c r="B47" s="498" t="s">
        <v>345</v>
      </c>
      <c r="C47" s="499"/>
      <c r="D47" s="499"/>
      <c r="E47" s="499"/>
      <c r="F47" s="499"/>
      <c r="G47" s="499"/>
      <c r="H47" s="499"/>
      <c r="I47" s="499"/>
      <c r="J47" s="499"/>
      <c r="K47" s="499"/>
      <c r="L47" s="499"/>
      <c r="M47" s="499"/>
      <c r="N47" s="499"/>
      <c r="O47" s="499"/>
      <c r="P47" s="499"/>
      <c r="Q47" s="499"/>
      <c r="R47" s="499"/>
      <c r="S47" s="499"/>
      <c r="T47" s="499"/>
      <c r="U47" s="499"/>
      <c r="V47" s="499"/>
      <c r="W47" s="499"/>
      <c r="X47" s="499"/>
      <c r="Y47" s="2"/>
      <c r="Z47" s="2"/>
    </row>
    <row r="48" spans="1:44" ht="6" customHeight="1" x14ac:dyDescent="0.3">
      <c r="A48" s="12"/>
      <c r="B48" s="358"/>
      <c r="C48" s="358"/>
      <c r="D48" s="358"/>
      <c r="E48" s="358"/>
      <c r="F48" s="358"/>
      <c r="G48" s="358"/>
      <c r="H48" s="358"/>
      <c r="I48" s="358"/>
      <c r="J48" s="358"/>
      <c r="K48" s="358"/>
      <c r="L48" s="358"/>
      <c r="M48" s="358"/>
      <c r="N48" s="358"/>
      <c r="O48" s="358"/>
      <c r="P48" s="358"/>
      <c r="Q48" s="358"/>
      <c r="R48" s="358"/>
      <c r="S48" s="358"/>
      <c r="T48" s="358"/>
      <c r="U48" s="358"/>
      <c r="V48" s="358"/>
      <c r="W48" s="358"/>
      <c r="X48" s="358"/>
      <c r="Y48" s="2"/>
      <c r="Z48" s="2"/>
    </row>
    <row r="49" spans="1:44" s="1" customFormat="1" ht="15" customHeight="1" x14ac:dyDescent="0.3">
      <c r="A49" s="8" t="s">
        <v>35</v>
      </c>
      <c r="B49" s="364" t="s">
        <v>36</v>
      </c>
      <c r="C49" s="364"/>
      <c r="D49" s="364"/>
      <c r="E49" s="364"/>
      <c r="F49" s="364"/>
      <c r="G49" s="364"/>
      <c r="H49" s="364"/>
      <c r="I49" s="364"/>
      <c r="J49" s="364"/>
      <c r="K49" s="364"/>
      <c r="L49" s="364"/>
      <c r="M49" s="364"/>
      <c r="N49" s="364"/>
      <c r="O49" s="364"/>
      <c r="P49" s="364"/>
      <c r="Q49" s="364"/>
      <c r="R49" s="364"/>
      <c r="S49" s="364"/>
      <c r="T49" s="364"/>
      <c r="U49" s="364"/>
      <c r="V49" s="364"/>
      <c r="W49" s="364"/>
      <c r="X49" s="364"/>
      <c r="AA49" s="60"/>
    </row>
    <row r="50" spans="1:44" ht="15" customHeight="1" x14ac:dyDescent="0.3">
      <c r="A50" s="52"/>
      <c r="B50" s="349" t="s">
        <v>37</v>
      </c>
      <c r="C50" s="349"/>
      <c r="D50" s="391"/>
      <c r="E50" s="391"/>
      <c r="F50" s="391"/>
      <c r="G50" s="391"/>
      <c r="H50" s="391"/>
      <c r="I50" s="391"/>
      <c r="J50" s="391"/>
      <c r="K50" s="391"/>
      <c r="L50" s="391"/>
      <c r="M50" s="391"/>
      <c r="N50" s="391"/>
      <c r="O50" s="391"/>
      <c r="P50" s="391"/>
      <c r="Q50" s="391"/>
      <c r="R50" s="391"/>
      <c r="S50" s="391"/>
      <c r="T50" s="391"/>
      <c r="U50" s="391"/>
      <c r="V50" s="391"/>
      <c r="W50" s="391"/>
      <c r="X50" s="391"/>
      <c r="Y50" s="2"/>
      <c r="Z50" s="2"/>
    </row>
    <row r="51" spans="1:44" ht="15" customHeight="1" x14ac:dyDescent="0.3">
      <c r="A51" s="52"/>
      <c r="B51" s="349" t="s">
        <v>38</v>
      </c>
      <c r="C51" s="349"/>
      <c r="D51" s="391"/>
      <c r="E51" s="391"/>
      <c r="F51" s="391"/>
      <c r="G51" s="391"/>
      <c r="H51" s="391"/>
      <c r="I51" s="391"/>
      <c r="J51" s="391"/>
      <c r="K51" s="391"/>
      <c r="L51" s="391"/>
      <c r="M51" s="391"/>
      <c r="N51" s="391"/>
      <c r="O51" s="391"/>
      <c r="P51" s="391"/>
      <c r="Q51" s="391"/>
      <c r="R51" s="391"/>
      <c r="S51" s="391"/>
      <c r="T51" s="391"/>
      <c r="U51" s="391"/>
      <c r="V51" s="391"/>
      <c r="W51" s="391"/>
      <c r="X51" s="391"/>
      <c r="Y51" s="2"/>
      <c r="Z51" s="2"/>
    </row>
    <row r="52" spans="1:44" ht="14.4" customHeight="1" x14ac:dyDescent="0.3">
      <c r="A52" s="52"/>
      <c r="B52" s="349" t="s">
        <v>19</v>
      </c>
      <c r="C52" s="349"/>
      <c r="D52" s="391"/>
      <c r="E52" s="391"/>
      <c r="F52" s="391"/>
      <c r="G52" s="391"/>
      <c r="H52" s="391"/>
      <c r="I52" s="391"/>
      <c r="J52" s="391"/>
      <c r="K52" s="391"/>
      <c r="L52" s="391"/>
      <c r="M52" s="391"/>
      <c r="N52" s="391"/>
      <c r="O52" s="391"/>
      <c r="P52" s="391"/>
      <c r="Q52" s="391"/>
      <c r="R52" s="391"/>
      <c r="S52" s="391"/>
      <c r="T52" s="391"/>
      <c r="U52" s="391"/>
      <c r="V52" s="391"/>
      <c r="W52" s="391"/>
      <c r="X52" s="391"/>
      <c r="Y52" s="2"/>
      <c r="Z52" s="2"/>
    </row>
    <row r="53" spans="1:44" ht="15" customHeight="1" x14ac:dyDescent="0.3">
      <c r="A53" s="52"/>
      <c r="B53" s="349" t="s">
        <v>20</v>
      </c>
      <c r="C53" s="349"/>
      <c r="D53" s="391"/>
      <c r="E53" s="391"/>
      <c r="F53" s="391"/>
      <c r="G53" s="391"/>
      <c r="H53" s="391"/>
      <c r="I53" s="391"/>
      <c r="J53" s="391"/>
      <c r="K53" s="391"/>
      <c r="L53" s="391"/>
      <c r="M53" s="391"/>
      <c r="N53" s="391"/>
      <c r="O53" s="391"/>
      <c r="P53" s="391"/>
      <c r="Q53" s="391"/>
      <c r="R53" s="391"/>
      <c r="S53" s="391"/>
      <c r="T53" s="391"/>
      <c r="U53" s="391"/>
      <c r="V53" s="391"/>
      <c r="W53" s="391"/>
      <c r="X53" s="391"/>
      <c r="Y53" s="2"/>
      <c r="Z53" s="2"/>
    </row>
    <row r="54" spans="1:44" ht="6" customHeight="1" x14ac:dyDescent="0.3">
      <c r="A54" s="12"/>
      <c r="B54" s="358"/>
      <c r="C54" s="358"/>
      <c r="D54" s="358"/>
      <c r="E54" s="358"/>
      <c r="F54" s="358"/>
      <c r="G54" s="358"/>
      <c r="H54" s="358"/>
      <c r="I54" s="358"/>
      <c r="J54" s="358"/>
      <c r="K54" s="358"/>
      <c r="L54" s="358"/>
      <c r="M54" s="358"/>
      <c r="N54" s="358"/>
      <c r="O54" s="358"/>
      <c r="P54" s="358"/>
      <c r="Q54" s="358"/>
      <c r="R54" s="358"/>
      <c r="S54" s="358"/>
      <c r="T54" s="358"/>
      <c r="U54" s="358"/>
      <c r="V54" s="358"/>
      <c r="W54" s="358"/>
      <c r="X54" s="358"/>
      <c r="Y54" s="2"/>
      <c r="Z54" s="2"/>
    </row>
    <row r="55" spans="1:44" s="1" customFormat="1" ht="15" customHeight="1" x14ac:dyDescent="0.3">
      <c r="A55" s="8" t="s">
        <v>39</v>
      </c>
      <c r="B55" s="364" t="s">
        <v>448</v>
      </c>
      <c r="C55" s="364"/>
      <c r="D55" s="364"/>
      <c r="E55" s="364"/>
      <c r="F55" s="364"/>
      <c r="G55" s="364"/>
      <c r="H55" s="364"/>
      <c r="I55" s="364"/>
      <c r="J55" s="364"/>
      <c r="K55" s="364"/>
      <c r="L55" s="364"/>
      <c r="M55" s="364"/>
      <c r="N55" s="364"/>
      <c r="O55" s="364"/>
      <c r="P55" s="364"/>
      <c r="Q55" s="364"/>
      <c r="R55" s="364"/>
      <c r="S55" s="364"/>
      <c r="T55" s="364"/>
      <c r="U55" s="364"/>
      <c r="V55" s="364"/>
      <c r="W55" s="364"/>
      <c r="X55" s="364"/>
      <c r="AA55" s="60"/>
    </row>
    <row r="56" spans="1:44" ht="15" customHeight="1" x14ac:dyDescent="0.3">
      <c r="A56" s="52"/>
      <c r="B56" s="379" t="s">
        <v>440</v>
      </c>
      <c r="C56" s="379"/>
      <c r="D56" s="446"/>
      <c r="E56" s="446"/>
      <c r="F56" s="446"/>
      <c r="G56" s="446"/>
      <c r="H56" s="446"/>
      <c r="I56" s="445" t="s">
        <v>446</v>
      </c>
      <c r="J56" s="445"/>
      <c r="K56" s="445"/>
      <c r="L56" s="445"/>
      <c r="M56" s="445"/>
      <c r="N56" s="445"/>
      <c r="O56" s="445"/>
      <c r="P56" s="445"/>
      <c r="Q56" s="445"/>
      <c r="R56" s="445"/>
      <c r="S56" s="445"/>
      <c r="T56" s="445"/>
      <c r="U56" s="445"/>
      <c r="V56" s="445"/>
      <c r="W56" s="445"/>
      <c r="X56" s="445"/>
      <c r="Y56" s="2"/>
      <c r="Z56" s="2"/>
      <c r="AA56" s="6"/>
    </row>
    <row r="57" spans="1:44" ht="15" customHeight="1" x14ac:dyDescent="0.3">
      <c r="A57" s="52"/>
      <c r="B57" s="379" t="s">
        <v>330</v>
      </c>
      <c r="C57" s="379"/>
      <c r="D57" s="446"/>
      <c r="E57" s="446"/>
      <c r="F57" s="446"/>
      <c r="G57" s="446"/>
      <c r="H57" s="446"/>
      <c r="I57" s="445" t="s">
        <v>444</v>
      </c>
      <c r="J57" s="445"/>
      <c r="K57" s="445"/>
      <c r="L57" s="445"/>
      <c r="M57" s="445"/>
      <c r="N57" s="445"/>
      <c r="O57" s="445"/>
      <c r="P57" s="445"/>
      <c r="Q57" s="445"/>
      <c r="R57" s="445"/>
      <c r="S57" s="445"/>
      <c r="T57" s="445"/>
      <c r="U57" s="445"/>
      <c r="V57" s="445"/>
      <c r="W57" s="445"/>
      <c r="X57" s="445"/>
      <c r="Y57" s="2"/>
      <c r="Z57" s="2"/>
      <c r="AA57" s="6"/>
    </row>
    <row r="58" spans="1:44" ht="15" customHeight="1" x14ac:dyDescent="0.3">
      <c r="A58" s="52"/>
      <c r="B58" s="379" t="s">
        <v>329</v>
      </c>
      <c r="C58" s="379"/>
      <c r="D58" s="446"/>
      <c r="E58" s="446"/>
      <c r="F58" s="446"/>
      <c r="G58" s="446"/>
      <c r="H58" s="446"/>
      <c r="I58" s="445" t="s">
        <v>445</v>
      </c>
      <c r="J58" s="445"/>
      <c r="K58" s="445"/>
      <c r="L58" s="445"/>
      <c r="M58" s="445"/>
      <c r="N58" s="445"/>
      <c r="O58" s="445"/>
      <c r="P58" s="445"/>
      <c r="Q58" s="445"/>
      <c r="R58" s="445"/>
      <c r="S58" s="445"/>
      <c r="T58" s="445"/>
      <c r="U58" s="445"/>
      <c r="V58" s="445"/>
      <c r="W58" s="445"/>
      <c r="X58" s="53"/>
      <c r="Y58" s="2"/>
      <c r="Z58" s="2"/>
      <c r="AA58" s="6"/>
    </row>
    <row r="59" spans="1:44" s="20" customFormat="1" ht="25.2" customHeight="1" x14ac:dyDescent="0.3">
      <c r="A59" s="208"/>
      <c r="B59" s="448" t="s">
        <v>692</v>
      </c>
      <c r="C59" s="448"/>
      <c r="D59" s="448"/>
      <c r="E59" s="448"/>
      <c r="F59" s="448"/>
      <c r="G59" s="448"/>
      <c r="H59" s="448"/>
      <c r="I59" s="448"/>
      <c r="J59" s="448"/>
      <c r="K59" s="448"/>
      <c r="L59" s="448"/>
      <c r="M59" s="448"/>
      <c r="N59" s="448"/>
      <c r="O59" s="448"/>
      <c r="P59" s="448"/>
      <c r="Q59" s="448"/>
      <c r="R59" s="448"/>
      <c r="S59" s="448"/>
      <c r="T59" s="448"/>
      <c r="U59" s="448"/>
      <c r="V59" s="448"/>
      <c r="W59" s="448"/>
      <c r="X59" s="448"/>
    </row>
    <row r="60" spans="1:44" ht="18" customHeight="1" x14ac:dyDescent="0.3">
      <c r="A60" s="493" t="s">
        <v>40</v>
      </c>
      <c r="B60" s="494"/>
      <c r="C60" s="494"/>
      <c r="D60" s="494"/>
      <c r="E60" s="494"/>
      <c r="F60" s="494"/>
      <c r="G60" s="494"/>
      <c r="H60" s="494"/>
      <c r="I60" s="494"/>
      <c r="J60" s="494"/>
      <c r="K60" s="494"/>
      <c r="L60" s="494"/>
      <c r="M60" s="494"/>
      <c r="N60" s="494"/>
      <c r="O60" s="494"/>
      <c r="P60" s="494"/>
      <c r="Q60" s="494"/>
      <c r="R60" s="494"/>
      <c r="S60" s="494"/>
      <c r="T60" s="494"/>
      <c r="U60" s="494"/>
      <c r="V60" s="494"/>
      <c r="W60" s="494"/>
      <c r="X60" s="495"/>
      <c r="Y60" s="5"/>
      <c r="Z60" s="5"/>
      <c r="AA60" s="44"/>
      <c r="AB60" s="5"/>
      <c r="AC60" s="5"/>
      <c r="AD60" s="5"/>
      <c r="AE60" s="5"/>
      <c r="AF60" s="5"/>
      <c r="AG60" s="5"/>
      <c r="AH60" s="5"/>
      <c r="AI60" s="5"/>
      <c r="AJ60" s="5"/>
      <c r="AK60" s="5"/>
      <c r="AL60" s="5"/>
      <c r="AM60" s="5"/>
      <c r="AN60" s="5"/>
      <c r="AO60" s="5"/>
      <c r="AP60" s="5"/>
      <c r="AQ60" s="5"/>
      <c r="AR60" s="5"/>
    </row>
    <row r="61" spans="1:44" ht="6" customHeight="1" x14ac:dyDescent="0.3">
      <c r="A61" s="51"/>
      <c r="B61" s="447"/>
      <c r="C61" s="447"/>
      <c r="D61" s="447"/>
      <c r="E61" s="447"/>
      <c r="F61" s="447"/>
      <c r="G61" s="447"/>
      <c r="H61" s="447"/>
      <c r="I61" s="447"/>
      <c r="J61" s="447"/>
      <c r="K61" s="447"/>
      <c r="L61" s="447"/>
      <c r="M61" s="447"/>
      <c r="N61" s="447"/>
      <c r="O61" s="447"/>
      <c r="P61" s="447"/>
      <c r="Q61" s="447"/>
      <c r="R61" s="447"/>
      <c r="S61" s="447"/>
      <c r="T61" s="447"/>
      <c r="U61" s="447"/>
      <c r="V61" s="447"/>
      <c r="W61" s="447"/>
      <c r="X61" s="447"/>
    </row>
    <row r="62" spans="1:44" x14ac:dyDescent="0.3">
      <c r="A62" s="8" t="s">
        <v>41</v>
      </c>
      <c r="B62" s="396" t="s">
        <v>42</v>
      </c>
      <c r="C62" s="396"/>
      <c r="D62" s="396"/>
      <c r="E62" s="396"/>
      <c r="F62" s="396"/>
      <c r="G62" s="438" t="s">
        <v>32</v>
      </c>
      <c r="H62" s="438"/>
      <c r="I62" s="507"/>
      <c r="J62" s="507"/>
      <c r="K62" s="507"/>
      <c r="L62" s="507"/>
      <c r="M62" s="507"/>
      <c r="N62" s="507"/>
      <c r="O62" s="507"/>
      <c r="P62" s="507"/>
      <c r="Q62" s="507"/>
      <c r="R62" s="507"/>
      <c r="S62" s="507"/>
      <c r="T62" s="507"/>
      <c r="U62" s="507"/>
      <c r="V62" s="507"/>
      <c r="W62" s="507"/>
      <c r="X62" s="507"/>
      <c r="AA62" s="20"/>
    </row>
    <row r="63" spans="1:44" ht="7.95" hidden="1" customHeight="1" x14ac:dyDescent="0.3">
      <c r="A63" s="51"/>
      <c r="B63" s="51"/>
      <c r="C63" s="51"/>
      <c r="D63" s="51"/>
      <c r="E63" s="51"/>
      <c r="F63" s="51"/>
      <c r="G63" s="51"/>
      <c r="H63" s="51"/>
      <c r="I63" s="51"/>
      <c r="J63" s="51"/>
      <c r="K63" s="51"/>
      <c r="L63" s="51"/>
      <c r="M63" s="51"/>
      <c r="N63" s="51"/>
      <c r="O63" s="51"/>
      <c r="P63" s="51"/>
      <c r="Q63" s="51"/>
      <c r="R63" s="51"/>
      <c r="S63" s="51"/>
      <c r="T63" s="51"/>
      <c r="U63" s="51"/>
      <c r="V63" s="51"/>
      <c r="W63" s="51"/>
      <c r="X63" s="51"/>
      <c r="Y63" s="2"/>
      <c r="Z63" s="2"/>
    </row>
    <row r="64" spans="1:44" ht="15.75" hidden="1" customHeight="1" x14ac:dyDescent="0.3">
      <c r="A64" s="8"/>
      <c r="B64" s="364" t="s">
        <v>43</v>
      </c>
      <c r="C64" s="364"/>
      <c r="D64" s="364"/>
      <c r="E64" s="364"/>
      <c r="F64" s="364"/>
      <c r="G64" s="364"/>
      <c r="H64" s="364"/>
      <c r="I64" s="364"/>
      <c r="J64" s="364"/>
      <c r="K64" s="364"/>
      <c r="L64" s="364"/>
      <c r="M64" s="364"/>
      <c r="N64" s="364"/>
      <c r="O64" s="364"/>
      <c r="P64" s="364"/>
      <c r="Q64" s="364"/>
      <c r="R64" s="364"/>
      <c r="S64" s="364"/>
      <c r="T64" s="364"/>
      <c r="U64" s="364"/>
      <c r="V64" s="364"/>
      <c r="W64" s="364"/>
      <c r="X64" s="364"/>
      <c r="Y64" s="2"/>
      <c r="Z64" s="2"/>
    </row>
    <row r="65" spans="1:27" ht="15.75" hidden="1" customHeight="1" x14ac:dyDescent="0.3">
      <c r="A65" s="30"/>
      <c r="B65" s="449" t="s">
        <v>44</v>
      </c>
      <c r="C65" s="449"/>
      <c r="D65" s="449"/>
      <c r="E65" s="449"/>
      <c r="F65" s="449"/>
      <c r="G65" s="449"/>
      <c r="H65" s="449"/>
      <c r="I65" s="449"/>
      <c r="J65" s="449"/>
      <c r="K65" s="449"/>
      <c r="L65" s="449"/>
      <c r="M65" s="449"/>
      <c r="N65" s="449"/>
      <c r="O65" s="449"/>
      <c r="P65" s="449"/>
      <c r="Q65" s="449"/>
      <c r="R65" s="449"/>
      <c r="S65" s="449"/>
      <c r="T65" s="449"/>
      <c r="U65" s="449"/>
      <c r="V65" s="449"/>
      <c r="W65" s="449"/>
      <c r="X65" s="449"/>
      <c r="Y65" s="2"/>
      <c r="Z65" s="2"/>
    </row>
    <row r="66" spans="1:27" ht="15.75" hidden="1" customHeight="1" x14ac:dyDescent="0.3">
      <c r="A66" s="52"/>
      <c r="B66" s="449" t="s">
        <v>15</v>
      </c>
      <c r="C66" s="449"/>
      <c r="D66" s="449"/>
      <c r="E66" s="449"/>
      <c r="F66" s="449"/>
      <c r="G66" s="449"/>
      <c r="H66" s="449"/>
      <c r="I66" s="449"/>
      <c r="J66" s="449"/>
      <c r="K66" s="449"/>
      <c r="L66" s="449"/>
      <c r="M66" s="449"/>
      <c r="N66" s="449"/>
      <c r="O66" s="449"/>
      <c r="P66" s="449"/>
      <c r="Q66" s="449"/>
      <c r="R66" s="449"/>
      <c r="S66" s="449"/>
      <c r="T66" s="449"/>
      <c r="U66" s="449"/>
      <c r="V66" s="449"/>
      <c r="W66" s="449"/>
      <c r="X66" s="449"/>
      <c r="Y66" s="2"/>
      <c r="Z66" s="2"/>
    </row>
    <row r="67" spans="1:27" ht="7.95" hidden="1" customHeight="1" x14ac:dyDescent="0.3">
      <c r="A67" s="12"/>
      <c r="B67" s="358"/>
      <c r="C67" s="358"/>
      <c r="D67" s="358"/>
      <c r="E67" s="358"/>
      <c r="F67" s="358"/>
      <c r="G67" s="358"/>
      <c r="H67" s="358"/>
      <c r="I67" s="358"/>
      <c r="J67" s="358"/>
      <c r="K67" s="358"/>
      <c r="L67" s="358"/>
      <c r="M67" s="358"/>
      <c r="N67" s="358"/>
      <c r="O67" s="358"/>
      <c r="P67" s="358"/>
      <c r="Q67" s="358"/>
      <c r="R67" s="358"/>
      <c r="S67" s="358"/>
      <c r="T67" s="358"/>
      <c r="U67" s="358"/>
      <c r="V67" s="358"/>
      <c r="W67" s="358"/>
      <c r="X67" s="358"/>
      <c r="Y67" s="2"/>
      <c r="Z67" s="2"/>
    </row>
    <row r="68" spans="1:27" ht="15.75" hidden="1" customHeight="1" x14ac:dyDescent="0.3">
      <c r="A68" s="52"/>
      <c r="B68" s="349" t="s">
        <v>37</v>
      </c>
      <c r="C68" s="349"/>
      <c r="D68" s="391"/>
      <c r="E68" s="391"/>
      <c r="F68" s="391"/>
      <c r="G68" s="391"/>
      <c r="H68" s="391"/>
      <c r="I68" s="391"/>
      <c r="J68" s="391"/>
      <c r="K68" s="391"/>
      <c r="L68" s="391"/>
      <c r="M68" s="391"/>
      <c r="N68" s="391"/>
      <c r="O68" s="391"/>
      <c r="P68" s="391"/>
      <c r="Q68" s="391"/>
      <c r="R68" s="391"/>
      <c r="S68" s="391"/>
      <c r="T68" s="391"/>
      <c r="U68" s="391"/>
      <c r="V68" s="391"/>
      <c r="W68" s="391"/>
      <c r="X68" s="391"/>
      <c r="Y68" s="2"/>
      <c r="Z68" s="2"/>
    </row>
    <row r="69" spans="1:27" ht="15" hidden="1" customHeight="1" x14ac:dyDescent="0.3">
      <c r="A69" s="52"/>
      <c r="B69" s="349" t="s">
        <v>17</v>
      </c>
      <c r="C69" s="349"/>
      <c r="D69" s="391"/>
      <c r="E69" s="391"/>
      <c r="F69" s="391"/>
      <c r="G69" s="391"/>
      <c r="H69" s="391"/>
      <c r="I69" s="391"/>
      <c r="J69" s="391"/>
      <c r="K69" s="391"/>
      <c r="L69" s="391"/>
      <c r="M69" s="391"/>
      <c r="N69" s="391"/>
      <c r="O69" s="391"/>
      <c r="P69" s="391"/>
      <c r="Q69" s="391"/>
      <c r="R69" s="391"/>
      <c r="S69" s="391"/>
      <c r="T69" s="391"/>
      <c r="U69" s="391"/>
      <c r="V69" s="391"/>
      <c r="W69" s="391"/>
      <c r="X69" s="391"/>
      <c r="Y69" s="2"/>
      <c r="Z69" s="2"/>
    </row>
    <row r="70" spans="1:27" ht="15" hidden="1" customHeight="1" x14ac:dyDescent="0.3">
      <c r="A70" s="52"/>
      <c r="B70" s="349" t="s">
        <v>18</v>
      </c>
      <c r="C70" s="349"/>
      <c r="D70" s="391"/>
      <c r="E70" s="391"/>
      <c r="F70" s="391"/>
      <c r="G70" s="391"/>
      <c r="H70" s="391"/>
      <c r="I70" s="391"/>
      <c r="J70" s="391"/>
      <c r="K70" s="391"/>
      <c r="L70" s="391"/>
      <c r="M70" s="391"/>
      <c r="N70" s="391"/>
      <c r="O70" s="391"/>
      <c r="P70" s="391"/>
      <c r="Q70" s="391"/>
      <c r="R70" s="391"/>
      <c r="S70" s="391"/>
      <c r="T70" s="391"/>
      <c r="U70" s="391"/>
      <c r="V70" s="391"/>
      <c r="W70" s="391"/>
      <c r="X70" s="391"/>
      <c r="Y70" s="2"/>
      <c r="Z70" s="2"/>
    </row>
    <row r="71" spans="1:27" ht="15" hidden="1" customHeight="1" x14ac:dyDescent="0.3">
      <c r="A71" s="52"/>
      <c r="B71" s="349" t="s">
        <v>19</v>
      </c>
      <c r="C71" s="349"/>
      <c r="D71" s="391"/>
      <c r="E71" s="391"/>
      <c r="F71" s="391"/>
      <c r="G71" s="391"/>
      <c r="H71" s="391"/>
      <c r="I71" s="391"/>
      <c r="J71" s="391"/>
      <c r="K71" s="391"/>
      <c r="L71" s="391"/>
      <c r="M71" s="391"/>
      <c r="N71" s="391"/>
      <c r="O71" s="391"/>
      <c r="P71" s="391"/>
      <c r="Q71" s="391"/>
      <c r="R71" s="391"/>
      <c r="S71" s="391"/>
      <c r="T71" s="391"/>
      <c r="U71" s="391"/>
      <c r="V71" s="391"/>
      <c r="W71" s="391"/>
      <c r="X71" s="391"/>
      <c r="Y71" s="2"/>
      <c r="Z71" s="2"/>
    </row>
    <row r="72" spans="1:27" ht="15" hidden="1" customHeight="1" x14ac:dyDescent="0.3">
      <c r="A72" s="52"/>
      <c r="B72" s="349" t="s">
        <v>20</v>
      </c>
      <c r="C72" s="349"/>
      <c r="D72" s="391"/>
      <c r="E72" s="391"/>
      <c r="F72" s="391"/>
      <c r="G72" s="391"/>
      <c r="H72" s="391"/>
      <c r="I72" s="391"/>
      <c r="J72" s="391"/>
      <c r="K72" s="391"/>
      <c r="L72" s="391"/>
      <c r="M72" s="391"/>
      <c r="N72" s="391"/>
      <c r="O72" s="391"/>
      <c r="P72" s="391"/>
      <c r="Q72" s="391"/>
      <c r="R72" s="391"/>
      <c r="S72" s="391"/>
      <c r="T72" s="391"/>
      <c r="U72" s="391"/>
      <c r="V72" s="391"/>
      <c r="W72" s="391"/>
      <c r="X72" s="391"/>
      <c r="Y72" s="2"/>
      <c r="Z72" s="2"/>
    </row>
    <row r="73" spans="1:27" ht="7.95" hidden="1" customHeight="1" x14ac:dyDescent="0.3">
      <c r="A73" s="12"/>
      <c r="B73" s="358"/>
      <c r="C73" s="358"/>
      <c r="D73" s="358"/>
      <c r="E73" s="358"/>
      <c r="F73" s="358"/>
      <c r="G73" s="358"/>
      <c r="H73" s="358"/>
      <c r="I73" s="358"/>
      <c r="J73" s="358"/>
      <c r="K73" s="358"/>
      <c r="L73" s="358"/>
      <c r="M73" s="358"/>
      <c r="N73" s="358"/>
      <c r="O73" s="358"/>
      <c r="P73" s="358"/>
      <c r="Q73" s="358"/>
      <c r="R73" s="358"/>
      <c r="S73" s="358"/>
      <c r="T73" s="358"/>
      <c r="U73" s="358"/>
      <c r="V73" s="358"/>
      <c r="W73" s="358"/>
      <c r="X73" s="358"/>
      <c r="Y73" s="2"/>
      <c r="Z73" s="2"/>
    </row>
    <row r="74" spans="1:27" ht="15" hidden="1" customHeight="1" x14ac:dyDescent="0.3">
      <c r="A74" s="52"/>
      <c r="B74" s="349" t="s">
        <v>21</v>
      </c>
      <c r="C74" s="397"/>
      <c r="D74" s="29"/>
      <c r="E74" s="29"/>
      <c r="F74" s="29"/>
      <c r="G74" s="29"/>
      <c r="H74" s="31"/>
      <c r="I74" s="29"/>
      <c r="J74" s="29"/>
      <c r="K74" s="29"/>
      <c r="L74" s="31"/>
      <c r="M74" s="29"/>
      <c r="N74" s="29"/>
      <c r="O74" s="29"/>
      <c r="P74" s="443"/>
      <c r="Q74" s="444"/>
      <c r="R74" s="444"/>
      <c r="S74" s="444"/>
      <c r="T74" s="444"/>
      <c r="U74" s="444"/>
      <c r="V74" s="444"/>
      <c r="W74" s="444"/>
      <c r="X74" s="444"/>
      <c r="Y74" s="2"/>
      <c r="Z74" s="2"/>
    </row>
    <row r="75" spans="1:27" ht="15.75" hidden="1" customHeight="1" x14ac:dyDescent="0.3">
      <c r="A75" s="52"/>
      <c r="B75" s="349" t="s">
        <v>45</v>
      </c>
      <c r="C75" s="349"/>
      <c r="D75" s="391"/>
      <c r="E75" s="391"/>
      <c r="F75" s="391"/>
      <c r="G75" s="391"/>
      <c r="H75" s="391"/>
      <c r="I75" s="391"/>
      <c r="J75" s="391"/>
      <c r="K75" s="391"/>
      <c r="L75" s="391"/>
      <c r="M75" s="391"/>
      <c r="N75" s="391"/>
      <c r="O75" s="391"/>
      <c r="P75" s="391"/>
      <c r="Q75" s="391"/>
      <c r="R75" s="391"/>
      <c r="S75" s="391"/>
      <c r="T75" s="391"/>
      <c r="U75" s="391"/>
      <c r="V75" s="391"/>
      <c r="W75" s="391"/>
      <c r="X75" s="391"/>
      <c r="Y75" s="2"/>
      <c r="Z75" s="2"/>
    </row>
    <row r="76" spans="1:27" ht="7.95" hidden="1" customHeight="1" x14ac:dyDescent="0.3">
      <c r="A76" s="12"/>
      <c r="B76" s="358"/>
      <c r="C76" s="358"/>
      <c r="D76" s="358"/>
      <c r="E76" s="358"/>
      <c r="F76" s="358"/>
      <c r="G76" s="358"/>
      <c r="H76" s="358"/>
      <c r="I76" s="358"/>
      <c r="J76" s="358"/>
      <c r="K76" s="358"/>
      <c r="L76" s="358"/>
      <c r="M76" s="358"/>
      <c r="N76" s="358"/>
      <c r="O76" s="358"/>
      <c r="P76" s="358"/>
      <c r="Q76" s="358"/>
      <c r="R76" s="358"/>
      <c r="S76" s="358"/>
      <c r="T76" s="358"/>
      <c r="U76" s="358"/>
      <c r="V76" s="358"/>
      <c r="W76" s="358"/>
      <c r="X76" s="358"/>
      <c r="Y76" s="2"/>
      <c r="Z76" s="2"/>
    </row>
    <row r="77" spans="1:27" s="1" customFormat="1" ht="15" hidden="1" customHeight="1" x14ac:dyDescent="0.3">
      <c r="A77" s="8" t="s">
        <v>46</v>
      </c>
      <c r="B77" s="364" t="s">
        <v>25</v>
      </c>
      <c r="C77" s="364"/>
      <c r="D77" s="364"/>
      <c r="E77" s="364"/>
      <c r="F77" s="364"/>
      <c r="G77" s="364"/>
      <c r="H77" s="364"/>
      <c r="I77" s="364"/>
      <c r="J77" s="364"/>
      <c r="K77" s="364"/>
      <c r="L77" s="364"/>
      <c r="M77" s="364"/>
      <c r="N77" s="364"/>
      <c r="O77" s="364"/>
      <c r="P77" s="364"/>
      <c r="Q77" s="364"/>
      <c r="R77" s="364"/>
      <c r="S77" s="364"/>
      <c r="T77" s="364"/>
      <c r="U77" s="364"/>
      <c r="V77" s="364"/>
      <c r="W77" s="364"/>
      <c r="X77" s="364"/>
      <c r="AA77" s="60"/>
    </row>
    <row r="78" spans="1:27" ht="15" hidden="1" customHeight="1" x14ac:dyDescent="0.3">
      <c r="A78" s="52"/>
      <c r="B78" s="349" t="s">
        <v>37</v>
      </c>
      <c r="C78" s="349"/>
      <c r="D78" s="391"/>
      <c r="E78" s="391"/>
      <c r="F78" s="391"/>
      <c r="G78" s="391"/>
      <c r="H78" s="391"/>
      <c r="I78" s="391"/>
      <c r="J78" s="391"/>
      <c r="K78" s="391"/>
      <c r="L78" s="391"/>
      <c r="M78" s="391"/>
      <c r="N78" s="391"/>
      <c r="O78" s="391"/>
      <c r="P78" s="391"/>
      <c r="Q78" s="391"/>
      <c r="R78" s="391"/>
      <c r="S78" s="391"/>
      <c r="T78" s="391"/>
      <c r="U78" s="391"/>
      <c r="V78" s="391"/>
      <c r="W78" s="391"/>
      <c r="X78" s="391"/>
      <c r="Y78" s="2"/>
      <c r="Z78" s="2"/>
    </row>
    <row r="79" spans="1:27" ht="15" hidden="1" customHeight="1" x14ac:dyDescent="0.3">
      <c r="A79" s="52"/>
      <c r="B79" s="349" t="s">
        <v>17</v>
      </c>
      <c r="C79" s="349"/>
      <c r="D79" s="391"/>
      <c r="E79" s="391"/>
      <c r="F79" s="391"/>
      <c r="G79" s="391"/>
      <c r="H79" s="391"/>
      <c r="I79" s="391"/>
      <c r="J79" s="391"/>
      <c r="K79" s="391"/>
      <c r="L79" s="391"/>
      <c r="M79" s="391"/>
      <c r="N79" s="391"/>
      <c r="O79" s="391"/>
      <c r="P79" s="391"/>
      <c r="Q79" s="391"/>
      <c r="R79" s="391"/>
      <c r="S79" s="391"/>
      <c r="T79" s="391"/>
      <c r="U79" s="391"/>
      <c r="V79" s="391"/>
      <c r="W79" s="391"/>
      <c r="X79" s="391"/>
      <c r="Y79" s="2"/>
      <c r="Z79" s="2"/>
    </row>
    <row r="80" spans="1:27" ht="15" hidden="1" customHeight="1" x14ac:dyDescent="0.3">
      <c r="A80" s="52"/>
      <c r="B80" s="349" t="s">
        <v>18</v>
      </c>
      <c r="C80" s="349"/>
      <c r="D80" s="391"/>
      <c r="E80" s="391"/>
      <c r="F80" s="391"/>
      <c r="G80" s="391"/>
      <c r="H80" s="391"/>
      <c r="I80" s="391"/>
      <c r="J80" s="391"/>
      <c r="K80" s="391"/>
      <c r="L80" s="391"/>
      <c r="M80" s="391"/>
      <c r="N80" s="391"/>
      <c r="O80" s="391"/>
      <c r="P80" s="391"/>
      <c r="Q80" s="391"/>
      <c r="R80" s="391"/>
      <c r="S80" s="391"/>
      <c r="T80" s="391"/>
      <c r="U80" s="391"/>
      <c r="V80" s="391"/>
      <c r="W80" s="391"/>
      <c r="X80" s="391"/>
      <c r="Y80" s="2"/>
      <c r="Z80" s="2"/>
    </row>
    <row r="81" spans="1:44" ht="15" hidden="1" customHeight="1" x14ac:dyDescent="0.3">
      <c r="A81" s="52"/>
      <c r="B81" s="349" t="s">
        <v>19</v>
      </c>
      <c r="C81" s="349"/>
      <c r="D81" s="391"/>
      <c r="E81" s="391"/>
      <c r="F81" s="391"/>
      <c r="G81" s="391"/>
      <c r="H81" s="391"/>
      <c r="I81" s="391"/>
      <c r="J81" s="391"/>
      <c r="K81" s="391"/>
      <c r="L81" s="391"/>
      <c r="M81" s="391"/>
      <c r="N81" s="391"/>
      <c r="O81" s="391"/>
      <c r="P81" s="391"/>
      <c r="Q81" s="391"/>
      <c r="R81" s="391"/>
      <c r="S81" s="391"/>
      <c r="T81" s="391"/>
      <c r="U81" s="391"/>
      <c r="V81" s="391"/>
      <c r="W81" s="391"/>
      <c r="X81" s="391"/>
      <c r="Y81" s="2"/>
      <c r="Z81" s="2"/>
    </row>
    <row r="82" spans="1:44" ht="15" hidden="1" customHeight="1" x14ac:dyDescent="0.3">
      <c r="A82" s="52"/>
      <c r="B82" s="349" t="s">
        <v>20</v>
      </c>
      <c r="C82" s="349"/>
      <c r="D82" s="391"/>
      <c r="E82" s="391"/>
      <c r="F82" s="391"/>
      <c r="G82" s="391"/>
      <c r="H82" s="391"/>
      <c r="I82" s="391"/>
      <c r="J82" s="391"/>
      <c r="K82" s="391"/>
      <c r="L82" s="391"/>
      <c r="M82" s="391"/>
      <c r="N82" s="391"/>
      <c r="O82" s="391"/>
      <c r="P82" s="391"/>
      <c r="Q82" s="391"/>
      <c r="R82" s="391"/>
      <c r="S82" s="391"/>
      <c r="T82" s="391"/>
      <c r="U82" s="391"/>
      <c r="V82" s="391"/>
      <c r="W82" s="391"/>
      <c r="X82" s="391"/>
      <c r="Y82" s="2"/>
      <c r="Z82" s="2"/>
    </row>
    <row r="83" spans="1:44" ht="7.95" hidden="1" customHeight="1" x14ac:dyDescent="0.3">
      <c r="A83" s="12"/>
      <c r="B83" s="358"/>
      <c r="C83" s="358"/>
      <c r="D83" s="358"/>
      <c r="E83" s="358"/>
      <c r="F83" s="358"/>
      <c r="G83" s="358"/>
      <c r="H83" s="358"/>
      <c r="I83" s="358"/>
      <c r="J83" s="358"/>
      <c r="K83" s="358"/>
      <c r="L83" s="358"/>
      <c r="M83" s="358"/>
      <c r="N83" s="358"/>
      <c r="O83" s="358"/>
      <c r="P83" s="358"/>
      <c r="Q83" s="358"/>
      <c r="R83" s="358"/>
      <c r="S83" s="358"/>
      <c r="T83" s="358"/>
      <c r="U83" s="358"/>
      <c r="V83" s="358"/>
      <c r="W83" s="358"/>
      <c r="X83" s="358"/>
      <c r="Y83" s="2"/>
      <c r="Z83" s="2"/>
    </row>
    <row r="84" spans="1:44" s="1" customFormat="1" ht="15" hidden="1" customHeight="1" x14ac:dyDescent="0.3">
      <c r="A84" s="8" t="s">
        <v>47</v>
      </c>
      <c r="B84" s="364" t="s">
        <v>36</v>
      </c>
      <c r="C84" s="364"/>
      <c r="D84" s="364"/>
      <c r="E84" s="364"/>
      <c r="F84" s="364"/>
      <c r="G84" s="364"/>
      <c r="H84" s="364"/>
      <c r="I84" s="364"/>
      <c r="J84" s="364"/>
      <c r="K84" s="364"/>
      <c r="L84" s="364"/>
      <c r="M84" s="364"/>
      <c r="N84" s="364"/>
      <c r="O84" s="364"/>
      <c r="P84" s="364"/>
      <c r="Q84" s="364"/>
      <c r="R84" s="364"/>
      <c r="S84" s="364"/>
      <c r="T84" s="364"/>
      <c r="U84" s="364"/>
      <c r="V84" s="364"/>
      <c r="W84" s="364"/>
      <c r="X84" s="364"/>
      <c r="AA84" s="60"/>
    </row>
    <row r="85" spans="1:44" ht="15" hidden="1" customHeight="1" x14ac:dyDescent="0.3">
      <c r="A85" s="52"/>
      <c r="B85" s="349" t="s">
        <v>37</v>
      </c>
      <c r="C85" s="349"/>
      <c r="D85" s="391"/>
      <c r="E85" s="391"/>
      <c r="F85" s="391"/>
      <c r="G85" s="391"/>
      <c r="H85" s="391"/>
      <c r="I85" s="391"/>
      <c r="J85" s="391"/>
      <c r="K85" s="391"/>
      <c r="L85" s="391"/>
      <c r="M85" s="391"/>
      <c r="N85" s="391"/>
      <c r="O85" s="391"/>
      <c r="P85" s="391"/>
      <c r="Q85" s="391"/>
      <c r="R85" s="391"/>
      <c r="S85" s="391"/>
      <c r="T85" s="391"/>
      <c r="U85" s="391"/>
      <c r="V85" s="391"/>
      <c r="W85" s="391"/>
      <c r="X85" s="391"/>
      <c r="Y85" s="2"/>
      <c r="Z85" s="2"/>
    </row>
    <row r="86" spans="1:44" ht="15" hidden="1" customHeight="1" x14ac:dyDescent="0.3">
      <c r="A86" s="52"/>
      <c r="B86" s="349" t="s">
        <v>38</v>
      </c>
      <c r="C86" s="349"/>
      <c r="D86" s="391"/>
      <c r="E86" s="391"/>
      <c r="F86" s="391"/>
      <c r="G86" s="391"/>
      <c r="H86" s="391"/>
      <c r="I86" s="391"/>
      <c r="J86" s="391"/>
      <c r="K86" s="391"/>
      <c r="L86" s="391"/>
      <c r="M86" s="391"/>
      <c r="N86" s="391"/>
      <c r="O86" s="391"/>
      <c r="P86" s="391"/>
      <c r="Q86" s="391"/>
      <c r="R86" s="391"/>
      <c r="S86" s="391"/>
      <c r="T86" s="391"/>
      <c r="U86" s="391"/>
      <c r="V86" s="391"/>
      <c r="W86" s="391"/>
      <c r="X86" s="391"/>
      <c r="Y86" s="2"/>
      <c r="Z86" s="2"/>
    </row>
    <row r="87" spans="1:44" hidden="1" x14ac:dyDescent="0.3">
      <c r="A87" s="52"/>
      <c r="B87" s="349" t="s">
        <v>19</v>
      </c>
      <c r="C87" s="349"/>
      <c r="D87" s="391"/>
      <c r="E87" s="391"/>
      <c r="F87" s="391"/>
      <c r="G87" s="391"/>
      <c r="H87" s="391"/>
      <c r="I87" s="391"/>
      <c r="J87" s="391"/>
      <c r="K87" s="391"/>
      <c r="L87" s="391"/>
      <c r="M87" s="391"/>
      <c r="N87" s="391"/>
      <c r="O87" s="391"/>
      <c r="P87" s="391"/>
      <c r="Q87" s="391"/>
      <c r="R87" s="391"/>
      <c r="S87" s="391"/>
      <c r="T87" s="391"/>
      <c r="U87" s="391"/>
      <c r="V87" s="391"/>
      <c r="W87" s="391"/>
      <c r="X87" s="391"/>
      <c r="Y87" s="2"/>
      <c r="Z87" s="2"/>
    </row>
    <row r="88" spans="1:44" ht="15" hidden="1" customHeight="1" x14ac:dyDescent="0.3">
      <c r="A88" s="52"/>
      <c r="B88" s="349" t="s">
        <v>20</v>
      </c>
      <c r="C88" s="349"/>
      <c r="D88" s="391"/>
      <c r="E88" s="391"/>
      <c r="F88" s="391"/>
      <c r="G88" s="391"/>
      <c r="H88" s="391"/>
      <c r="I88" s="391"/>
      <c r="J88" s="391"/>
      <c r="K88" s="391"/>
      <c r="L88" s="391"/>
      <c r="M88" s="391"/>
      <c r="N88" s="391"/>
      <c r="O88" s="391"/>
      <c r="P88" s="391"/>
      <c r="Q88" s="391"/>
      <c r="R88" s="391"/>
      <c r="S88" s="391"/>
      <c r="T88" s="391"/>
      <c r="U88" s="391"/>
      <c r="V88" s="391"/>
      <c r="W88" s="391"/>
      <c r="X88" s="391"/>
      <c r="Y88" s="2"/>
      <c r="Z88" s="2"/>
    </row>
    <row r="89" spans="1:44" ht="7.95" hidden="1" customHeight="1" x14ac:dyDescent="0.3">
      <c r="A89" s="12"/>
      <c r="B89" s="358"/>
      <c r="C89" s="358"/>
      <c r="D89" s="358"/>
      <c r="E89" s="358"/>
      <c r="F89" s="358"/>
      <c r="G89" s="358"/>
      <c r="H89" s="358"/>
      <c r="I89" s="358"/>
      <c r="J89" s="358"/>
      <c r="K89" s="358"/>
      <c r="L89" s="358"/>
      <c r="M89" s="358"/>
      <c r="N89" s="358"/>
      <c r="O89" s="358"/>
      <c r="P89" s="358"/>
      <c r="Q89" s="358"/>
      <c r="R89" s="358"/>
      <c r="S89" s="358"/>
      <c r="T89" s="358"/>
      <c r="U89" s="358"/>
      <c r="V89" s="358"/>
      <c r="W89" s="358"/>
      <c r="X89" s="358"/>
      <c r="Y89" s="2"/>
      <c r="Z89" s="2"/>
    </row>
    <row r="90" spans="1:44" s="1" customFormat="1" ht="15" hidden="1" customHeight="1" x14ac:dyDescent="0.3">
      <c r="A90" s="8" t="s">
        <v>48</v>
      </c>
      <c r="B90" s="364" t="s">
        <v>49</v>
      </c>
      <c r="C90" s="364"/>
      <c r="D90" s="364"/>
      <c r="E90" s="364"/>
      <c r="F90" s="364"/>
      <c r="G90" s="364"/>
      <c r="H90" s="364"/>
      <c r="I90" s="364"/>
      <c r="J90" s="364"/>
      <c r="K90" s="364"/>
      <c r="L90" s="364"/>
      <c r="M90" s="364"/>
      <c r="N90" s="364"/>
      <c r="O90" s="364"/>
      <c r="P90" s="364"/>
      <c r="Q90" s="364"/>
      <c r="R90" s="364"/>
      <c r="S90" s="364"/>
      <c r="T90" s="364"/>
      <c r="U90" s="364"/>
      <c r="V90" s="364"/>
      <c r="W90" s="364"/>
      <c r="X90" s="364"/>
      <c r="AA90" s="60"/>
    </row>
    <row r="91" spans="1:44" ht="15.75" hidden="1" customHeight="1" x14ac:dyDescent="0.3">
      <c r="A91" s="30"/>
      <c r="B91" s="449" t="s">
        <v>50</v>
      </c>
      <c r="C91" s="449"/>
      <c r="D91" s="449"/>
      <c r="E91" s="449"/>
      <c r="F91" s="449"/>
      <c r="G91" s="449"/>
      <c r="H91" s="449"/>
      <c r="I91" s="449"/>
      <c r="J91" s="449"/>
      <c r="K91" s="449"/>
      <c r="L91" s="449"/>
      <c r="M91" s="449"/>
      <c r="N91" s="449"/>
      <c r="O91" s="449"/>
      <c r="P91" s="449"/>
      <c r="Q91" s="449"/>
      <c r="R91" s="449"/>
      <c r="S91" s="449"/>
      <c r="T91" s="449"/>
      <c r="U91" s="449"/>
      <c r="V91" s="449"/>
      <c r="W91" s="449"/>
      <c r="X91" s="449"/>
      <c r="Y91" s="2"/>
      <c r="Z91" s="2"/>
    </row>
    <row r="92" spans="1:44" ht="15.75" hidden="1" customHeight="1" x14ac:dyDescent="0.3">
      <c r="A92" s="30"/>
      <c r="B92" s="449" t="s">
        <v>51</v>
      </c>
      <c r="C92" s="449"/>
      <c r="D92" s="449"/>
      <c r="E92" s="449"/>
      <c r="F92" s="449"/>
      <c r="G92" s="449"/>
      <c r="H92" s="449"/>
      <c r="I92" s="449"/>
      <c r="J92" s="449"/>
      <c r="K92" s="449"/>
      <c r="L92" s="449"/>
      <c r="M92" s="449"/>
      <c r="N92" s="449"/>
      <c r="O92" s="449"/>
      <c r="P92" s="449"/>
      <c r="Q92" s="449"/>
      <c r="R92" s="449"/>
      <c r="S92" s="449"/>
      <c r="T92" s="449"/>
      <c r="U92" s="449"/>
      <c r="V92" s="449"/>
      <c r="W92" s="449"/>
      <c r="X92" s="449"/>
      <c r="Y92" s="2"/>
      <c r="Z92" s="2"/>
    </row>
    <row r="93" spans="1:44" ht="7.95" hidden="1" customHeight="1" x14ac:dyDescent="0.3">
      <c r="A93" s="12"/>
      <c r="B93" s="358"/>
      <c r="C93" s="358"/>
      <c r="D93" s="358"/>
      <c r="E93" s="358"/>
      <c r="F93" s="358"/>
      <c r="G93" s="358"/>
      <c r="H93" s="358"/>
      <c r="I93" s="358"/>
      <c r="J93" s="358"/>
      <c r="K93" s="358"/>
      <c r="L93" s="358"/>
      <c r="M93" s="358"/>
      <c r="N93" s="358"/>
      <c r="O93" s="358"/>
      <c r="P93" s="358"/>
      <c r="Q93" s="358"/>
      <c r="R93" s="358"/>
      <c r="S93" s="358"/>
      <c r="T93" s="358"/>
      <c r="U93" s="358"/>
      <c r="V93" s="358"/>
      <c r="W93" s="358"/>
      <c r="X93" s="358"/>
      <c r="Y93" s="2"/>
      <c r="Z93" s="2"/>
    </row>
    <row r="94" spans="1:44" ht="15.75" hidden="1" customHeight="1" x14ac:dyDescent="0.3">
      <c r="A94" s="52"/>
      <c r="B94" s="349" t="s">
        <v>52</v>
      </c>
      <c r="C94" s="349"/>
      <c r="D94" s="349"/>
      <c r="E94" s="349"/>
      <c r="F94" s="349"/>
      <c r="G94" s="349"/>
      <c r="H94" s="349"/>
      <c r="I94" s="349"/>
      <c r="J94" s="349"/>
      <c r="K94" s="349"/>
      <c r="L94" s="349"/>
      <c r="M94" s="349"/>
      <c r="N94" s="349"/>
      <c r="O94" s="349"/>
      <c r="P94" s="349"/>
      <c r="Q94" s="349"/>
      <c r="R94" s="349"/>
      <c r="S94" s="349"/>
      <c r="T94" s="349"/>
      <c r="U94" s="349"/>
      <c r="V94" s="349"/>
      <c r="W94" s="349"/>
      <c r="X94" s="39" t="s">
        <v>32</v>
      </c>
      <c r="Y94" s="2"/>
      <c r="Z94" s="2"/>
    </row>
    <row r="95" spans="1:44" ht="6" customHeight="1" x14ac:dyDescent="0.3">
      <c r="A95" s="12"/>
      <c r="B95" s="358"/>
      <c r="C95" s="358"/>
      <c r="D95" s="358"/>
      <c r="E95" s="358"/>
      <c r="F95" s="358"/>
      <c r="G95" s="358"/>
      <c r="H95" s="358"/>
      <c r="I95" s="358"/>
      <c r="J95" s="358"/>
      <c r="K95" s="358"/>
      <c r="L95" s="358"/>
      <c r="M95" s="358"/>
      <c r="N95" s="358"/>
      <c r="O95" s="358"/>
      <c r="P95" s="358"/>
      <c r="Q95" s="358"/>
      <c r="R95" s="358"/>
      <c r="S95" s="358"/>
      <c r="T95" s="358"/>
      <c r="U95" s="358"/>
      <c r="V95" s="358"/>
      <c r="W95" s="358"/>
      <c r="X95" s="358"/>
      <c r="Y95" s="2"/>
      <c r="Z95" s="2"/>
    </row>
    <row r="96" spans="1:44" ht="18" customHeight="1" x14ac:dyDescent="0.3">
      <c r="A96" s="493" t="s">
        <v>53</v>
      </c>
      <c r="B96" s="494"/>
      <c r="C96" s="494"/>
      <c r="D96" s="494"/>
      <c r="E96" s="494"/>
      <c r="F96" s="494"/>
      <c r="G96" s="494"/>
      <c r="H96" s="494"/>
      <c r="I96" s="494"/>
      <c r="J96" s="494"/>
      <c r="K96" s="494"/>
      <c r="L96" s="494"/>
      <c r="M96" s="494"/>
      <c r="N96" s="494"/>
      <c r="O96" s="494"/>
      <c r="P96" s="494"/>
      <c r="Q96" s="494"/>
      <c r="R96" s="494"/>
      <c r="S96" s="494"/>
      <c r="T96" s="494"/>
      <c r="U96" s="494"/>
      <c r="V96" s="494"/>
      <c r="W96" s="494"/>
      <c r="X96" s="495"/>
      <c r="Y96" s="5"/>
      <c r="Z96" s="5"/>
      <c r="AA96" s="44"/>
      <c r="AB96" s="5"/>
      <c r="AC96" s="5"/>
      <c r="AD96" s="5"/>
      <c r="AE96" s="5"/>
      <c r="AF96" s="5"/>
      <c r="AG96" s="5"/>
      <c r="AH96" s="5"/>
      <c r="AI96" s="5"/>
      <c r="AJ96" s="5"/>
      <c r="AK96" s="5"/>
      <c r="AL96" s="5"/>
      <c r="AM96" s="5"/>
      <c r="AN96" s="5"/>
      <c r="AO96" s="5"/>
      <c r="AP96" s="5"/>
      <c r="AQ96" s="5"/>
      <c r="AR96" s="5"/>
    </row>
    <row r="97" spans="1:59" ht="6" customHeight="1" x14ac:dyDescent="0.3">
      <c r="A97" s="12"/>
      <c r="B97" s="358"/>
      <c r="C97" s="358"/>
      <c r="D97" s="358"/>
      <c r="E97" s="358"/>
      <c r="F97" s="358"/>
      <c r="G97" s="358"/>
      <c r="H97" s="358"/>
      <c r="I97" s="358"/>
      <c r="J97" s="358"/>
      <c r="K97" s="358"/>
      <c r="L97" s="358"/>
      <c r="M97" s="358"/>
      <c r="N97" s="358"/>
      <c r="O97" s="358"/>
      <c r="P97" s="358"/>
      <c r="Q97" s="358"/>
      <c r="R97" s="358"/>
      <c r="S97" s="358"/>
      <c r="T97" s="358"/>
      <c r="U97" s="358"/>
      <c r="V97" s="358"/>
      <c r="W97" s="358"/>
      <c r="X97" s="358"/>
      <c r="Y97" s="2"/>
      <c r="Z97" s="2"/>
    </row>
    <row r="98" spans="1:59" s="20" customFormat="1" ht="18.600000000000001" customHeight="1" x14ac:dyDescent="0.3">
      <c r="A98" s="208"/>
      <c r="B98" s="508" t="s">
        <v>610</v>
      </c>
      <c r="C98" s="508"/>
      <c r="D98" s="508"/>
      <c r="E98" s="508"/>
      <c r="F98" s="508"/>
      <c r="G98" s="508"/>
      <c r="H98" s="508"/>
      <c r="I98" s="508"/>
      <c r="J98" s="508"/>
      <c r="K98" s="508"/>
      <c r="L98" s="508"/>
      <c r="M98" s="508"/>
      <c r="N98" s="508"/>
      <c r="O98" s="508"/>
      <c r="P98" s="508"/>
      <c r="Q98" s="508"/>
      <c r="R98" s="508"/>
      <c r="S98" s="508"/>
      <c r="T98" s="508"/>
      <c r="U98" s="508"/>
      <c r="V98" s="508"/>
      <c r="W98" s="508"/>
      <c r="X98" s="508"/>
    </row>
    <row r="99" spans="1:59" ht="7.8" customHeight="1" x14ac:dyDescent="0.3">
      <c r="A99" s="12"/>
      <c r="B99" s="509"/>
      <c r="C99" s="509"/>
      <c r="D99" s="509"/>
      <c r="E99" s="509"/>
      <c r="F99" s="509"/>
      <c r="G99" s="509"/>
      <c r="H99" s="509"/>
      <c r="I99" s="509"/>
      <c r="J99" s="509"/>
      <c r="K99" s="509"/>
      <c r="L99" s="509"/>
      <c r="M99" s="509"/>
      <c r="N99" s="509"/>
      <c r="O99" s="509"/>
      <c r="P99" s="509"/>
      <c r="Q99" s="509"/>
      <c r="R99" s="509"/>
      <c r="S99" s="509"/>
      <c r="T99" s="509"/>
      <c r="U99" s="509"/>
      <c r="V99" s="509"/>
      <c r="W99" s="509"/>
      <c r="X99" s="509"/>
      <c r="Y99" s="2"/>
      <c r="Z99" s="2"/>
    </row>
    <row r="100" spans="1:59" s="1" customFormat="1" ht="15" customHeight="1" x14ac:dyDescent="0.3">
      <c r="A100" s="8" t="s">
        <v>54</v>
      </c>
      <c r="B100" s="364" t="s">
        <v>55</v>
      </c>
      <c r="C100" s="364"/>
      <c r="D100" s="364"/>
      <c r="E100" s="364"/>
      <c r="F100" s="364"/>
      <c r="G100" s="364"/>
      <c r="H100" s="364"/>
      <c r="I100" s="364"/>
      <c r="J100" s="364"/>
      <c r="K100" s="364"/>
      <c r="L100" s="364"/>
      <c r="M100" s="364"/>
      <c r="N100" s="364"/>
      <c r="O100" s="364"/>
      <c r="P100" s="364"/>
      <c r="Q100" s="364"/>
      <c r="R100" s="364"/>
      <c r="S100" s="364"/>
      <c r="T100" s="364"/>
      <c r="U100" s="364"/>
      <c r="V100" s="364"/>
      <c r="W100" s="364"/>
      <c r="X100" s="364"/>
      <c r="AA100" s="60"/>
    </row>
    <row r="101" spans="1:59" ht="15" customHeight="1" x14ac:dyDescent="0.3">
      <c r="A101" s="4"/>
      <c r="B101" s="411" t="s">
        <v>56</v>
      </c>
      <c r="C101" s="411"/>
      <c r="D101" s="411"/>
      <c r="E101" s="411"/>
      <c r="F101" s="411"/>
      <c r="G101" s="411"/>
      <c r="H101" s="411"/>
      <c r="I101" s="411"/>
      <c r="J101" s="411"/>
      <c r="K101" s="411"/>
      <c r="L101" s="411"/>
      <c r="M101" s="411"/>
      <c r="N101" s="411"/>
      <c r="O101" s="411"/>
      <c r="P101" s="411"/>
      <c r="Q101" s="411"/>
      <c r="R101" s="411"/>
      <c r="S101" s="411"/>
      <c r="T101" s="411"/>
      <c r="U101" s="411"/>
      <c r="V101" s="411"/>
      <c r="W101" s="411"/>
      <c r="X101" s="411"/>
      <c r="Y101" s="2"/>
      <c r="Z101" s="2"/>
    </row>
    <row r="102" spans="1:59" ht="6" customHeight="1" x14ac:dyDescent="0.3">
      <c r="A102" s="12"/>
      <c r="B102" s="358"/>
      <c r="C102" s="358"/>
      <c r="D102" s="358"/>
      <c r="E102" s="358"/>
      <c r="F102" s="358"/>
      <c r="G102" s="358"/>
      <c r="H102" s="358"/>
      <c r="I102" s="358"/>
      <c r="J102" s="358"/>
      <c r="K102" s="358"/>
      <c r="L102" s="358"/>
      <c r="M102" s="358"/>
      <c r="N102" s="358"/>
      <c r="O102" s="358"/>
      <c r="P102" s="358"/>
      <c r="Q102" s="358"/>
      <c r="R102" s="358"/>
      <c r="S102" s="358"/>
      <c r="T102" s="358"/>
      <c r="U102" s="358"/>
      <c r="V102" s="358"/>
      <c r="W102" s="358"/>
      <c r="X102" s="358"/>
      <c r="Y102" s="2"/>
      <c r="Z102" s="2"/>
    </row>
    <row r="103" spans="1:59" ht="15" customHeight="1" x14ac:dyDescent="0.3">
      <c r="A103" s="52"/>
      <c r="B103" s="451" t="s">
        <v>57</v>
      </c>
      <c r="C103" s="452"/>
      <c r="D103" s="510"/>
      <c r="E103" s="510"/>
      <c r="F103" s="510"/>
      <c r="G103" s="510"/>
      <c r="H103" s="510"/>
      <c r="I103" s="510"/>
      <c r="J103" s="510"/>
      <c r="K103" s="510"/>
      <c r="L103" s="510"/>
      <c r="M103" s="510"/>
      <c r="N103" s="510"/>
      <c r="O103" s="510"/>
      <c r="P103" s="510"/>
      <c r="Q103" s="510"/>
      <c r="R103" s="510"/>
      <c r="S103" s="510"/>
      <c r="T103" s="510"/>
      <c r="U103" s="510"/>
      <c r="V103" s="510"/>
      <c r="W103" s="453" t="s">
        <v>58</v>
      </c>
      <c r="X103" s="454"/>
      <c r="Y103" s="2"/>
      <c r="Z103" s="2"/>
      <c r="AA103" s="59" t="s">
        <v>70</v>
      </c>
    </row>
    <row r="104" spans="1:59" ht="15" customHeight="1" x14ac:dyDescent="0.3">
      <c r="A104" s="52"/>
      <c r="B104" s="349" t="s">
        <v>17</v>
      </c>
      <c r="C104" s="349"/>
      <c r="D104" s="391"/>
      <c r="E104" s="391"/>
      <c r="F104" s="391"/>
      <c r="G104" s="391"/>
      <c r="H104" s="391"/>
      <c r="I104" s="391"/>
      <c r="J104" s="391"/>
      <c r="K104" s="391"/>
      <c r="L104" s="391"/>
      <c r="M104" s="391"/>
      <c r="N104" s="391"/>
      <c r="O104" s="391"/>
      <c r="P104" s="391"/>
      <c r="Q104" s="391"/>
      <c r="R104" s="391"/>
      <c r="S104" s="391"/>
      <c r="T104" s="391"/>
      <c r="U104" s="391"/>
      <c r="V104" s="391"/>
      <c r="W104" s="391"/>
      <c r="X104" s="391"/>
      <c r="Y104" s="2"/>
      <c r="Z104" s="2"/>
      <c r="AA104" s="59" t="s">
        <v>315</v>
      </c>
    </row>
    <row r="105" spans="1:59" ht="15" customHeight="1" x14ac:dyDescent="0.3">
      <c r="A105" s="52"/>
      <c r="B105" s="349" t="s">
        <v>18</v>
      </c>
      <c r="C105" s="349"/>
      <c r="D105" s="391"/>
      <c r="E105" s="391"/>
      <c r="F105" s="391"/>
      <c r="G105" s="391"/>
      <c r="H105" s="391"/>
      <c r="I105" s="391"/>
      <c r="J105" s="391"/>
      <c r="K105" s="391"/>
      <c r="L105" s="391"/>
      <c r="M105" s="391"/>
      <c r="N105" s="391"/>
      <c r="O105" s="391"/>
      <c r="P105" s="391"/>
      <c r="Q105" s="391"/>
      <c r="R105" s="391"/>
      <c r="S105" s="391"/>
      <c r="T105" s="391"/>
      <c r="U105" s="391"/>
      <c r="V105" s="391"/>
      <c r="W105" s="391"/>
      <c r="X105" s="391"/>
      <c r="Y105" s="2"/>
      <c r="Z105" s="2"/>
    </row>
    <row r="106" spans="1:59" ht="15" customHeight="1" x14ac:dyDescent="0.3">
      <c r="A106" s="52"/>
      <c r="B106" s="349" t="s">
        <v>59</v>
      </c>
      <c r="C106" s="349"/>
      <c r="D106" s="391" t="s">
        <v>32</v>
      </c>
      <c r="E106" s="391"/>
      <c r="F106" s="391"/>
      <c r="G106" s="391"/>
      <c r="H106" s="391"/>
      <c r="I106" s="391"/>
      <c r="J106" s="391"/>
      <c r="K106" s="391"/>
      <c r="L106" s="391"/>
      <c r="M106" s="391"/>
      <c r="N106" s="391"/>
      <c r="O106" s="391"/>
      <c r="P106" s="391"/>
      <c r="Q106" s="391"/>
      <c r="R106" s="391"/>
      <c r="S106" s="391"/>
      <c r="T106" s="391"/>
      <c r="U106" s="391"/>
      <c r="V106" s="391"/>
      <c r="W106" s="391"/>
      <c r="X106" s="391"/>
      <c r="Y106" s="2"/>
      <c r="Z106" s="2"/>
      <c r="AA106" s="20"/>
    </row>
    <row r="107" spans="1:59" s="1" customFormat="1" ht="15" customHeight="1" x14ac:dyDescent="0.3">
      <c r="A107" s="8"/>
      <c r="B107" s="379" t="s">
        <v>60</v>
      </c>
      <c r="C107" s="379"/>
      <c r="D107" s="379"/>
      <c r="E107" s="379"/>
      <c r="F107" s="379"/>
      <c r="G107" s="379"/>
      <c r="H107" s="379"/>
      <c r="I107" s="379"/>
      <c r="J107" s="379"/>
      <c r="K107" s="379"/>
      <c r="L107" s="379"/>
      <c r="M107" s="379"/>
      <c r="N107" s="379"/>
      <c r="O107" s="379"/>
      <c r="P107" s="379"/>
      <c r="Q107" s="379"/>
      <c r="R107" s="379"/>
      <c r="S107" s="379"/>
      <c r="T107" s="379"/>
      <c r="U107" s="379"/>
      <c r="V107" s="379"/>
      <c r="W107" s="379"/>
      <c r="X107" s="40" t="s">
        <v>32</v>
      </c>
      <c r="AA107" s="20"/>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row>
    <row r="108" spans="1:59" ht="15" hidden="1" customHeight="1" x14ac:dyDescent="0.3">
      <c r="A108" s="2"/>
      <c r="B108" s="476" t="s">
        <v>333</v>
      </c>
      <c r="C108" s="476"/>
      <c r="D108" s="476"/>
      <c r="E108" s="476"/>
      <c r="F108" s="476"/>
      <c r="G108" s="476"/>
      <c r="H108" s="476"/>
      <c r="I108" s="476"/>
      <c r="J108" s="476"/>
      <c r="K108" s="476"/>
      <c r="L108" s="476"/>
      <c r="M108" s="476"/>
      <c r="N108" s="476"/>
      <c r="O108" s="476"/>
      <c r="P108" s="476"/>
      <c r="Q108" s="476"/>
      <c r="R108" s="476"/>
      <c r="S108" s="476"/>
      <c r="T108" s="476"/>
      <c r="U108" s="476"/>
      <c r="V108" s="476"/>
      <c r="W108" s="476"/>
      <c r="X108" s="476"/>
      <c r="Y108" s="2"/>
      <c r="Z108" s="2"/>
    </row>
    <row r="109" spans="1:59" ht="15" hidden="1" customHeight="1" x14ac:dyDescent="0.3">
      <c r="A109" s="2"/>
      <c r="B109" s="426" t="s">
        <v>319</v>
      </c>
      <c r="C109" s="426"/>
      <c r="D109" s="426"/>
      <c r="E109" s="426"/>
      <c r="F109" s="426"/>
      <c r="G109" s="426"/>
      <c r="H109" s="426"/>
      <c r="I109" s="426"/>
      <c r="J109" s="426"/>
      <c r="K109" s="426"/>
      <c r="L109" s="426"/>
      <c r="M109" s="426"/>
      <c r="N109" s="426"/>
      <c r="O109" s="426"/>
      <c r="P109" s="426"/>
      <c r="Q109" s="426"/>
      <c r="R109" s="426"/>
      <c r="S109" s="426"/>
      <c r="T109" s="426"/>
      <c r="U109" s="426"/>
      <c r="V109" s="426"/>
      <c r="W109" s="426"/>
      <c r="X109" s="426"/>
      <c r="Y109" s="2"/>
      <c r="Z109" s="2"/>
    </row>
    <row r="110" spans="1:59" ht="15" hidden="1" customHeight="1" x14ac:dyDescent="0.3">
      <c r="A110" s="2"/>
      <c r="B110" s="426" t="s">
        <v>61</v>
      </c>
      <c r="C110" s="426"/>
      <c r="D110" s="426"/>
      <c r="E110" s="426"/>
      <c r="F110" s="426"/>
      <c r="G110" s="426"/>
      <c r="H110" s="426"/>
      <c r="I110" s="426"/>
      <c r="J110" s="426"/>
      <c r="K110" s="426"/>
      <c r="L110" s="426"/>
      <c r="M110" s="426"/>
      <c r="N110" s="426"/>
      <c r="O110" s="426"/>
      <c r="P110" s="426"/>
      <c r="Q110" s="426"/>
      <c r="R110" s="426"/>
      <c r="S110" s="426"/>
      <c r="T110" s="426"/>
      <c r="U110" s="426"/>
      <c r="V110" s="426"/>
      <c r="W110" s="426"/>
      <c r="X110" s="426"/>
      <c r="Y110" s="2"/>
      <c r="Z110" s="2"/>
    </row>
    <row r="111" spans="1:59" s="1" customFormat="1" ht="15" hidden="1" customHeight="1" x14ac:dyDescent="0.3">
      <c r="A111" s="8"/>
      <c r="B111" s="379" t="s">
        <v>62</v>
      </c>
      <c r="C111" s="379"/>
      <c r="D111" s="379"/>
      <c r="E111" s="379"/>
      <c r="F111" s="439" t="s">
        <v>63</v>
      </c>
      <c r="G111" s="439"/>
      <c r="H111" s="439"/>
      <c r="I111" s="439"/>
      <c r="J111" s="439"/>
      <c r="K111" s="439"/>
      <c r="L111" s="439"/>
      <c r="M111" s="439"/>
      <c r="N111" s="439"/>
      <c r="O111" s="439"/>
      <c r="P111" s="439"/>
      <c r="Q111" s="439"/>
      <c r="R111" s="439"/>
      <c r="S111" s="439"/>
      <c r="T111" s="439"/>
      <c r="U111" s="439"/>
      <c r="V111" s="439"/>
      <c r="W111" s="439"/>
      <c r="X111" s="439"/>
      <c r="AA111" s="60"/>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row>
    <row r="112" spans="1:59" ht="15" hidden="1" customHeight="1" x14ac:dyDescent="0.3">
      <c r="A112" s="52"/>
      <c r="B112" s="379" t="s">
        <v>64</v>
      </c>
      <c r="C112" s="379"/>
      <c r="D112" s="450"/>
      <c r="E112" s="450"/>
      <c r="F112" s="450"/>
      <c r="G112" s="450"/>
      <c r="H112" s="450"/>
      <c r="I112" s="450"/>
      <c r="J112" s="450"/>
      <c r="K112" s="450"/>
      <c r="L112" s="450"/>
      <c r="M112" s="450"/>
      <c r="N112" s="450"/>
      <c r="O112" s="381" t="s">
        <v>65</v>
      </c>
      <c r="P112" s="381"/>
      <c r="Q112" s="381"/>
      <c r="R112" s="381"/>
      <c r="S112" s="381"/>
      <c r="T112" s="381"/>
      <c r="U112" s="381"/>
      <c r="V112" s="381"/>
      <c r="W112" s="381"/>
      <c r="X112" s="381"/>
      <c r="Y112" s="2"/>
      <c r="Z112" s="2"/>
    </row>
    <row r="113" spans="1:35" ht="15" customHeight="1" x14ac:dyDescent="0.3">
      <c r="A113" s="52"/>
      <c r="B113" s="379" t="s">
        <v>66</v>
      </c>
      <c r="C113" s="379"/>
      <c r="D113" s="439" t="s">
        <v>67</v>
      </c>
      <c r="E113" s="439"/>
      <c r="F113" s="439"/>
      <c r="G113" s="439"/>
      <c r="H113" s="439"/>
      <c r="I113" s="439"/>
      <c r="J113" s="439"/>
      <c r="K113" s="439"/>
      <c r="L113" s="439"/>
      <c r="M113" s="439"/>
      <c r="N113" s="439"/>
      <c r="O113" s="439"/>
      <c r="P113" s="439"/>
      <c r="Q113" s="439"/>
      <c r="R113" s="439"/>
      <c r="S113" s="439"/>
      <c r="T113" s="439"/>
      <c r="U113" s="439"/>
      <c r="V113" s="439"/>
      <c r="W113" s="359" t="s">
        <v>68</v>
      </c>
      <c r="X113" s="359"/>
      <c r="Y113" s="2"/>
      <c r="Z113" s="2"/>
    </row>
    <row r="114" spans="1:35" ht="6" customHeight="1" x14ac:dyDescent="0.3">
      <c r="A114" s="12"/>
      <c r="B114" s="358"/>
      <c r="C114" s="358"/>
      <c r="D114" s="358"/>
      <c r="E114" s="358"/>
      <c r="F114" s="358"/>
      <c r="G114" s="358"/>
      <c r="H114" s="358"/>
      <c r="I114" s="358"/>
      <c r="J114" s="358"/>
      <c r="K114" s="358"/>
      <c r="L114" s="358"/>
      <c r="M114" s="358"/>
      <c r="N114" s="358"/>
      <c r="O114" s="358"/>
      <c r="P114" s="358"/>
      <c r="Q114" s="358"/>
      <c r="R114" s="358"/>
      <c r="S114" s="358"/>
      <c r="T114" s="358"/>
      <c r="U114" s="358"/>
      <c r="V114" s="358"/>
      <c r="W114" s="358"/>
      <c r="X114" s="358"/>
      <c r="Y114" s="2"/>
      <c r="Z114" s="2"/>
    </row>
    <row r="115" spans="1:35" ht="14.4" customHeight="1" x14ac:dyDescent="0.3">
      <c r="A115" s="52"/>
      <c r="B115" s="411" t="s">
        <v>69</v>
      </c>
      <c r="C115" s="411"/>
      <c r="D115" s="411"/>
      <c r="E115" s="411"/>
      <c r="F115" s="411"/>
      <c r="G115" s="411"/>
      <c r="H115" s="411"/>
      <c r="I115" s="411"/>
      <c r="J115" s="411"/>
      <c r="K115" s="411"/>
      <c r="L115" s="411"/>
      <c r="M115" s="411"/>
      <c r="N115" s="411"/>
      <c r="O115" s="411"/>
      <c r="P115" s="411"/>
      <c r="Q115" s="411"/>
      <c r="R115" s="411"/>
      <c r="S115" s="411"/>
      <c r="T115" s="411"/>
      <c r="U115" s="411"/>
      <c r="V115" s="411"/>
      <c r="W115" s="411"/>
      <c r="X115" s="411"/>
      <c r="Y115" s="54"/>
      <c r="Z115" s="54"/>
      <c r="AA115" s="2"/>
    </row>
    <row r="116" spans="1:35" ht="12.75" customHeight="1" x14ac:dyDescent="0.3">
      <c r="A116" s="52"/>
      <c r="B116" s="349" t="s">
        <v>71</v>
      </c>
      <c r="C116" s="349"/>
      <c r="D116" s="349"/>
      <c r="E116" s="349"/>
      <c r="F116" s="349"/>
      <c r="G116" s="349"/>
      <c r="H116" s="349"/>
      <c r="I116" s="349"/>
      <c r="J116" s="349"/>
      <c r="K116" s="349"/>
      <c r="L116" s="349"/>
      <c r="M116" s="349"/>
      <c r="N116" s="349"/>
      <c r="O116" s="349"/>
      <c r="P116" s="349"/>
      <c r="Q116" s="349"/>
      <c r="R116" s="349"/>
      <c r="S116" s="349"/>
      <c r="T116" s="349"/>
      <c r="U116" s="349"/>
      <c r="V116" s="349"/>
      <c r="W116" s="349"/>
      <c r="X116" s="349"/>
      <c r="Y116" s="54"/>
      <c r="Z116" s="54"/>
      <c r="AA116" s="2"/>
    </row>
    <row r="117" spans="1:35" ht="76.2" customHeight="1" x14ac:dyDescent="0.3">
      <c r="A117" s="52"/>
      <c r="B117" s="380"/>
      <c r="C117" s="380"/>
      <c r="D117" s="380"/>
      <c r="E117" s="380"/>
      <c r="F117" s="380"/>
      <c r="G117" s="380"/>
      <c r="H117" s="380"/>
      <c r="I117" s="380"/>
      <c r="J117" s="380"/>
      <c r="K117" s="380"/>
      <c r="L117" s="380"/>
      <c r="M117" s="380"/>
      <c r="N117" s="380"/>
      <c r="O117" s="380"/>
      <c r="P117" s="380"/>
      <c r="Q117" s="380"/>
      <c r="R117" s="380"/>
      <c r="S117" s="380"/>
      <c r="T117" s="380"/>
      <c r="U117" s="380"/>
      <c r="V117" s="380"/>
      <c r="W117" s="380"/>
      <c r="X117" s="380"/>
      <c r="Y117" s="54"/>
      <c r="Z117" s="54"/>
      <c r="AA117" s="62"/>
      <c r="AB117" s="54"/>
      <c r="AC117" s="54"/>
      <c r="AD117" s="54"/>
      <c r="AE117" s="54"/>
      <c r="AF117" s="54"/>
      <c r="AG117" s="54"/>
      <c r="AH117" s="54"/>
      <c r="AI117" s="54"/>
    </row>
    <row r="118" spans="1:35" ht="25.2" customHeight="1" x14ac:dyDescent="0.3">
      <c r="A118" s="12"/>
      <c r="B118" s="511" t="s">
        <v>695</v>
      </c>
      <c r="C118" s="511"/>
      <c r="D118" s="511"/>
      <c r="E118" s="511"/>
      <c r="F118" s="511"/>
      <c r="G118" s="511"/>
      <c r="H118" s="511"/>
      <c r="I118" s="511"/>
      <c r="J118" s="511"/>
      <c r="K118" s="511"/>
      <c r="L118" s="511"/>
      <c r="M118" s="511"/>
      <c r="N118" s="511"/>
      <c r="O118" s="511"/>
      <c r="P118" s="511"/>
      <c r="Q118" s="511"/>
      <c r="R118" s="511"/>
      <c r="S118" s="511"/>
      <c r="T118" s="511"/>
      <c r="U118" s="511"/>
      <c r="V118" s="511"/>
      <c r="W118" s="511"/>
      <c r="X118" s="511"/>
      <c r="Y118" s="2"/>
      <c r="Z118" s="2"/>
    </row>
    <row r="119" spans="1:35" s="3" customFormat="1" ht="220.2" customHeight="1" x14ac:dyDescent="0.3">
      <c r="A119" s="63"/>
      <c r="B119" s="380"/>
      <c r="C119" s="380"/>
      <c r="D119" s="380"/>
      <c r="E119" s="380"/>
      <c r="F119" s="380"/>
      <c r="G119" s="380"/>
      <c r="H119" s="380"/>
      <c r="I119" s="380"/>
      <c r="J119" s="380"/>
      <c r="K119" s="380"/>
      <c r="L119" s="380"/>
      <c r="M119" s="380"/>
      <c r="N119" s="380"/>
      <c r="O119" s="380"/>
      <c r="P119" s="380"/>
      <c r="Q119" s="380"/>
      <c r="R119" s="380"/>
      <c r="S119" s="380"/>
      <c r="T119" s="380"/>
      <c r="U119" s="380"/>
      <c r="V119" s="380"/>
      <c r="W119" s="380"/>
      <c r="X119" s="380"/>
    </row>
    <row r="120" spans="1:35" ht="12.75" customHeight="1" x14ac:dyDescent="0.3">
      <c r="A120" s="52"/>
      <c r="B120" s="379" t="s">
        <v>694</v>
      </c>
      <c r="C120" s="379"/>
      <c r="D120" s="379"/>
      <c r="E120" s="379"/>
      <c r="F120" s="379"/>
      <c r="G120" s="379"/>
      <c r="H120" s="379"/>
      <c r="I120" s="379"/>
      <c r="J120" s="379"/>
      <c r="K120" s="379"/>
      <c r="L120" s="379"/>
      <c r="M120" s="379"/>
      <c r="N120" s="379"/>
      <c r="O120" s="379"/>
      <c r="P120" s="379"/>
      <c r="Q120" s="379"/>
      <c r="R120" s="379"/>
      <c r="S120" s="379"/>
      <c r="T120" s="379"/>
      <c r="U120" s="379"/>
      <c r="V120" s="379"/>
      <c r="W120" s="379"/>
      <c r="X120" s="379"/>
      <c r="Y120" s="54"/>
      <c r="Z120" s="54"/>
      <c r="AA120" s="59" t="s">
        <v>312</v>
      </c>
      <c r="AB120" s="54"/>
      <c r="AC120" s="54"/>
      <c r="AD120" s="54"/>
      <c r="AE120" s="54"/>
      <c r="AF120" s="54"/>
      <c r="AG120" s="54"/>
      <c r="AH120" s="54"/>
      <c r="AI120" s="54"/>
    </row>
    <row r="121" spans="1:35" ht="12.75" customHeight="1" x14ac:dyDescent="0.3">
      <c r="A121" s="52"/>
      <c r="B121" s="379" t="s">
        <v>336</v>
      </c>
      <c r="C121" s="379"/>
      <c r="D121" s="379"/>
      <c r="E121" s="379"/>
      <c r="F121" s="379"/>
      <c r="G121" s="379"/>
      <c r="H121" s="379"/>
      <c r="I121" s="379"/>
      <c r="J121" s="379"/>
      <c r="K121" s="379"/>
      <c r="L121" s="379"/>
      <c r="M121" s="379"/>
      <c r="N121" s="379"/>
      <c r="O121" s="379"/>
      <c r="P121" s="379"/>
      <c r="Q121" s="379"/>
      <c r="R121" s="379"/>
      <c r="S121" s="379"/>
      <c r="T121" s="379"/>
      <c r="U121" s="379"/>
      <c r="V121" s="379"/>
      <c r="W121" s="379"/>
      <c r="X121" s="379"/>
      <c r="Y121" s="54"/>
      <c r="Z121" s="54"/>
      <c r="AA121" s="43"/>
      <c r="AB121" s="54"/>
      <c r="AC121" s="54"/>
      <c r="AD121" s="54"/>
      <c r="AE121" s="54"/>
      <c r="AF121" s="54"/>
      <c r="AG121" s="54"/>
      <c r="AH121" s="54"/>
      <c r="AI121" s="54"/>
    </row>
    <row r="122" spans="1:35" ht="197.4" customHeight="1" x14ac:dyDescent="0.3">
      <c r="A122" s="52"/>
      <c r="B122" s="380"/>
      <c r="C122" s="380"/>
      <c r="D122" s="380"/>
      <c r="E122" s="380"/>
      <c r="F122" s="380"/>
      <c r="G122" s="380"/>
      <c r="H122" s="380"/>
      <c r="I122" s="380"/>
      <c r="J122" s="380"/>
      <c r="K122" s="380"/>
      <c r="L122" s="380"/>
      <c r="M122" s="380"/>
      <c r="N122" s="380"/>
      <c r="O122" s="380"/>
      <c r="P122" s="380"/>
      <c r="Q122" s="380"/>
      <c r="R122" s="380"/>
      <c r="S122" s="380"/>
      <c r="T122" s="380"/>
      <c r="U122" s="380"/>
      <c r="V122" s="380"/>
      <c r="W122" s="380"/>
      <c r="X122" s="380"/>
      <c r="Y122" s="54"/>
      <c r="Z122" s="54"/>
      <c r="AA122" s="43"/>
      <c r="AB122" s="54"/>
      <c r="AC122" s="54"/>
      <c r="AD122" s="54"/>
      <c r="AE122" s="54"/>
      <c r="AF122" s="54"/>
      <c r="AG122" s="54"/>
      <c r="AH122" s="54"/>
      <c r="AI122" s="54"/>
    </row>
    <row r="123" spans="1:35" ht="7.95" customHeight="1" x14ac:dyDescent="0.3">
      <c r="A123" s="12"/>
      <c r="B123" s="358"/>
      <c r="C123" s="358"/>
      <c r="D123" s="358"/>
      <c r="E123" s="358"/>
      <c r="F123" s="358"/>
      <c r="G123" s="358"/>
      <c r="H123" s="358"/>
      <c r="I123" s="358"/>
      <c r="J123" s="358"/>
      <c r="K123" s="358"/>
      <c r="L123" s="358"/>
      <c r="M123" s="358"/>
      <c r="N123" s="358"/>
      <c r="O123" s="358"/>
      <c r="P123" s="358"/>
      <c r="Q123" s="358"/>
      <c r="R123" s="358"/>
      <c r="S123" s="358"/>
      <c r="T123" s="358"/>
      <c r="U123" s="358"/>
      <c r="V123" s="358"/>
      <c r="W123" s="358"/>
      <c r="X123" s="358"/>
      <c r="Y123" s="2"/>
      <c r="Z123" s="2"/>
    </row>
    <row r="124" spans="1:35" s="22" customFormat="1" ht="18.600000000000001" customHeight="1" x14ac:dyDescent="0.3">
      <c r="A124" s="62"/>
      <c r="B124" s="440" t="s">
        <v>612</v>
      </c>
      <c r="C124" s="440"/>
      <c r="D124" s="440"/>
      <c r="E124" s="440"/>
      <c r="F124" s="440"/>
      <c r="G124" s="440"/>
      <c r="H124" s="440"/>
      <c r="I124" s="440"/>
      <c r="J124" s="440"/>
      <c r="K124" s="440"/>
      <c r="L124" s="440"/>
      <c r="M124" s="440"/>
      <c r="N124" s="440"/>
      <c r="O124" s="440"/>
      <c r="P124" s="440"/>
      <c r="Q124" s="440"/>
      <c r="R124" s="440"/>
      <c r="S124" s="440"/>
      <c r="T124" s="440"/>
      <c r="U124" s="440"/>
      <c r="V124" s="440"/>
      <c r="W124" s="440"/>
      <c r="X124" s="440" t="s">
        <v>32</v>
      </c>
    </row>
    <row r="125" spans="1:35" ht="7.95" customHeight="1" x14ac:dyDescent="0.3">
      <c r="A125" s="12"/>
      <c r="B125" s="358"/>
      <c r="C125" s="358"/>
      <c r="D125" s="358"/>
      <c r="E125" s="358"/>
      <c r="F125" s="358"/>
      <c r="G125" s="358"/>
      <c r="H125" s="358"/>
      <c r="I125" s="358"/>
      <c r="J125" s="358"/>
      <c r="K125" s="358"/>
      <c r="L125" s="358"/>
      <c r="M125" s="358"/>
      <c r="N125" s="358"/>
      <c r="O125" s="358"/>
      <c r="P125" s="358"/>
      <c r="Q125" s="358"/>
      <c r="R125" s="358"/>
      <c r="S125" s="358"/>
      <c r="T125" s="358"/>
      <c r="U125" s="358"/>
      <c r="V125" s="358"/>
      <c r="W125" s="358"/>
      <c r="X125" s="358"/>
      <c r="Y125" s="2"/>
      <c r="Z125" s="2"/>
    </row>
    <row r="126" spans="1:35" ht="15" hidden="1" customHeight="1" x14ac:dyDescent="0.3">
      <c r="A126" s="4"/>
      <c r="B126" s="356" t="s">
        <v>73</v>
      </c>
      <c r="C126" s="356"/>
      <c r="D126" s="356"/>
      <c r="E126" s="356"/>
      <c r="F126" s="356"/>
      <c r="G126" s="356"/>
      <c r="H126" s="356"/>
      <c r="I126" s="356"/>
      <c r="J126" s="356"/>
      <c r="K126" s="356"/>
      <c r="L126" s="356"/>
      <c r="M126" s="356"/>
      <c r="N126" s="356"/>
      <c r="O126" s="356"/>
      <c r="P126" s="356"/>
      <c r="Q126" s="356"/>
      <c r="R126" s="356"/>
      <c r="S126" s="356"/>
      <c r="T126" s="356"/>
      <c r="U126" s="356"/>
      <c r="V126" s="356"/>
      <c r="W126" s="356"/>
      <c r="X126" s="356"/>
      <c r="Y126" s="2"/>
      <c r="Z126" s="2"/>
    </row>
    <row r="127" spans="1:35" ht="15" hidden="1" customHeight="1" x14ac:dyDescent="0.3">
      <c r="A127" s="4"/>
      <c r="B127" s="356" t="s">
        <v>74</v>
      </c>
      <c r="C127" s="356"/>
      <c r="D127" s="356"/>
      <c r="E127" s="356"/>
      <c r="F127" s="356"/>
      <c r="G127" s="356"/>
      <c r="H127" s="356"/>
      <c r="I127" s="356"/>
      <c r="J127" s="356"/>
      <c r="K127" s="356"/>
      <c r="L127" s="356"/>
      <c r="M127" s="356"/>
      <c r="N127" s="356"/>
      <c r="O127" s="356"/>
      <c r="P127" s="356"/>
      <c r="Q127" s="356"/>
      <c r="R127" s="356"/>
      <c r="S127" s="356"/>
      <c r="T127" s="356"/>
      <c r="U127" s="356"/>
      <c r="V127" s="356"/>
      <c r="W127" s="356"/>
      <c r="X127" s="356"/>
      <c r="Y127" s="2"/>
      <c r="Z127" s="2"/>
    </row>
    <row r="128" spans="1:35" ht="7.95" hidden="1" customHeight="1" x14ac:dyDescent="0.3">
      <c r="A128" s="12"/>
      <c r="B128" s="406"/>
      <c r="C128" s="406"/>
      <c r="D128" s="406"/>
      <c r="E128" s="406"/>
      <c r="F128" s="406"/>
      <c r="G128" s="406"/>
      <c r="H128" s="406"/>
      <c r="I128" s="406"/>
      <c r="J128" s="406"/>
      <c r="K128" s="406"/>
      <c r="L128" s="406"/>
      <c r="M128" s="406"/>
      <c r="N128" s="406"/>
      <c r="O128" s="406"/>
      <c r="P128" s="406"/>
      <c r="Q128" s="406"/>
      <c r="R128" s="406"/>
      <c r="S128" s="406"/>
      <c r="T128" s="406"/>
      <c r="U128" s="406"/>
      <c r="V128" s="406"/>
      <c r="W128" s="406"/>
      <c r="X128" s="406"/>
      <c r="Y128" s="2"/>
      <c r="Z128" s="2"/>
    </row>
    <row r="129" spans="1:35" ht="14.4" hidden="1" customHeight="1" x14ac:dyDescent="0.3">
      <c r="A129" s="77" t="s">
        <v>75</v>
      </c>
      <c r="B129" s="473" t="s">
        <v>321</v>
      </c>
      <c r="C129" s="474"/>
      <c r="D129" s="474"/>
      <c r="E129" s="474"/>
      <c r="F129" s="474"/>
      <c r="G129" s="474"/>
      <c r="H129" s="474"/>
      <c r="I129" s="474"/>
      <c r="J129" s="474"/>
      <c r="K129" s="474"/>
      <c r="L129" s="474"/>
      <c r="M129" s="474"/>
      <c r="N129" s="474"/>
      <c r="O129" s="474"/>
      <c r="P129" s="474"/>
      <c r="Q129" s="474"/>
      <c r="R129" s="474"/>
      <c r="S129" s="474"/>
      <c r="T129" s="474"/>
      <c r="U129" s="474"/>
      <c r="V129" s="475"/>
      <c r="W129" s="431">
        <f>SUM(W131:X134)</f>
        <v>40102</v>
      </c>
      <c r="X129" s="432"/>
      <c r="Y129" s="54"/>
      <c r="Z129" s="54"/>
      <c r="AA129" s="43"/>
      <c r="AB129" s="54"/>
      <c r="AC129" s="54"/>
      <c r="AD129" s="54"/>
      <c r="AE129" s="54"/>
      <c r="AF129" s="54"/>
      <c r="AG129" s="54"/>
      <c r="AH129" s="54"/>
      <c r="AI129" s="54"/>
    </row>
    <row r="130" spans="1:35" ht="12.75" hidden="1" customHeight="1" x14ac:dyDescent="0.3">
      <c r="A130" s="52"/>
      <c r="B130" s="441"/>
      <c r="C130" s="441"/>
      <c r="D130" s="441"/>
      <c r="E130" s="441"/>
      <c r="F130" s="441"/>
      <c r="G130" s="441"/>
      <c r="H130" s="441"/>
      <c r="I130" s="441"/>
      <c r="J130" s="441"/>
      <c r="K130" s="441"/>
      <c r="L130" s="441"/>
      <c r="M130" s="441"/>
      <c r="N130" s="441"/>
      <c r="O130" s="441"/>
      <c r="P130" s="441"/>
      <c r="Q130" s="441"/>
      <c r="R130" s="441"/>
      <c r="S130" s="441"/>
      <c r="T130" s="441"/>
      <c r="U130" s="441"/>
      <c r="V130" s="441"/>
      <c r="W130" s="441"/>
      <c r="X130" s="441"/>
      <c r="Y130" s="54"/>
      <c r="Z130" s="54"/>
      <c r="AA130" s="43"/>
      <c r="AB130" s="54"/>
      <c r="AC130" s="54"/>
      <c r="AD130" s="54"/>
      <c r="AE130" s="54"/>
      <c r="AF130" s="54"/>
      <c r="AG130" s="54"/>
      <c r="AH130" s="54"/>
      <c r="AI130" s="54"/>
    </row>
    <row r="131" spans="1:35" ht="12.75" hidden="1" customHeight="1" x14ac:dyDescent="0.3">
      <c r="A131" s="52"/>
      <c r="B131" s="473" t="s">
        <v>609</v>
      </c>
      <c r="C131" s="474"/>
      <c r="D131" s="474"/>
      <c r="E131" s="474"/>
      <c r="F131" s="474"/>
      <c r="G131" s="474"/>
      <c r="H131" s="474"/>
      <c r="I131" s="474"/>
      <c r="J131" s="474"/>
      <c r="K131" s="474"/>
      <c r="L131" s="474"/>
      <c r="M131" s="474"/>
      <c r="N131" s="474"/>
      <c r="O131" s="474"/>
      <c r="P131" s="474"/>
      <c r="Q131" s="474"/>
      <c r="R131" s="474"/>
      <c r="S131" s="474"/>
      <c r="T131" s="474"/>
      <c r="U131" s="474"/>
      <c r="V131" s="475"/>
      <c r="W131" s="435">
        <v>300</v>
      </c>
      <c r="X131" s="436"/>
      <c r="Y131" s="54"/>
      <c r="Z131" s="54"/>
      <c r="AA131" s="43"/>
      <c r="AB131" s="54"/>
      <c r="AC131" s="54"/>
      <c r="AD131" s="54"/>
      <c r="AE131" s="54"/>
      <c r="AF131" s="54"/>
      <c r="AG131" s="54"/>
      <c r="AH131" s="54"/>
      <c r="AI131" s="54"/>
    </row>
    <row r="132" spans="1:35" ht="12.75" hidden="1" customHeight="1" x14ac:dyDescent="0.3">
      <c r="A132" s="52"/>
      <c r="B132" s="473" t="s">
        <v>318</v>
      </c>
      <c r="C132" s="474"/>
      <c r="D132" s="474"/>
      <c r="E132" s="474"/>
      <c r="F132" s="474"/>
      <c r="G132" s="474"/>
      <c r="H132" s="474"/>
      <c r="I132" s="474"/>
      <c r="J132" s="474"/>
      <c r="K132" s="474"/>
      <c r="L132" s="474"/>
      <c r="M132" s="474"/>
      <c r="N132" s="474"/>
      <c r="O132" s="474"/>
      <c r="P132" s="474"/>
      <c r="Q132" s="474"/>
      <c r="R132" s="474"/>
      <c r="S132" s="474"/>
      <c r="T132" s="474"/>
      <c r="U132" s="474"/>
      <c r="V132" s="475"/>
      <c r="W132" s="435">
        <v>37852</v>
      </c>
      <c r="X132" s="436"/>
      <c r="Y132" s="54"/>
      <c r="Z132" s="54"/>
      <c r="AA132" s="43"/>
      <c r="AB132" s="54"/>
      <c r="AC132" s="54"/>
      <c r="AD132" s="54"/>
      <c r="AE132" s="54"/>
      <c r="AF132" s="54"/>
      <c r="AG132" s="54"/>
      <c r="AH132" s="54"/>
      <c r="AI132" s="54"/>
    </row>
    <row r="133" spans="1:35" ht="12.75" hidden="1" customHeight="1" x14ac:dyDescent="0.3">
      <c r="A133" s="52"/>
      <c r="B133" s="473" t="s">
        <v>608</v>
      </c>
      <c r="C133" s="474"/>
      <c r="D133" s="474"/>
      <c r="E133" s="474"/>
      <c r="F133" s="474"/>
      <c r="G133" s="474"/>
      <c r="H133" s="474"/>
      <c r="I133" s="474"/>
      <c r="J133" s="474"/>
      <c r="K133" s="474"/>
      <c r="L133" s="474"/>
      <c r="M133" s="474"/>
      <c r="N133" s="474"/>
      <c r="O133" s="474"/>
      <c r="P133" s="474"/>
      <c r="Q133" s="474"/>
      <c r="R133" s="474"/>
      <c r="S133" s="474"/>
      <c r="T133" s="474"/>
      <c r="U133" s="474"/>
      <c r="V133" s="475"/>
      <c r="W133" s="435">
        <v>450</v>
      </c>
      <c r="X133" s="436"/>
      <c r="Y133" s="54"/>
      <c r="Z133" s="54"/>
      <c r="AA133" s="43"/>
      <c r="AB133" s="54"/>
      <c r="AC133" s="54"/>
      <c r="AD133" s="54"/>
      <c r="AE133" s="54"/>
      <c r="AF133" s="54"/>
      <c r="AG133" s="54"/>
      <c r="AH133" s="54"/>
      <c r="AI133" s="54"/>
    </row>
    <row r="134" spans="1:35" ht="12.6" hidden="1" customHeight="1" x14ac:dyDescent="0.3">
      <c r="A134" s="52"/>
      <c r="B134" s="473" t="s">
        <v>607</v>
      </c>
      <c r="C134" s="474"/>
      <c r="D134" s="474"/>
      <c r="E134" s="474"/>
      <c r="F134" s="474"/>
      <c r="G134" s="474"/>
      <c r="H134" s="474"/>
      <c r="I134" s="474"/>
      <c r="J134" s="474"/>
      <c r="K134" s="474"/>
      <c r="L134" s="474"/>
      <c r="M134" s="474"/>
      <c r="N134" s="474"/>
      <c r="O134" s="474"/>
      <c r="P134" s="474"/>
      <c r="Q134" s="474"/>
      <c r="R134" s="474"/>
      <c r="S134" s="474"/>
      <c r="T134" s="474"/>
      <c r="U134" s="474"/>
      <c r="V134" s="475"/>
      <c r="W134" s="435">
        <v>1500</v>
      </c>
      <c r="X134" s="436"/>
      <c r="Y134" s="54"/>
      <c r="Z134" s="54"/>
      <c r="AA134" s="43"/>
      <c r="AB134" s="54"/>
      <c r="AC134" s="54"/>
      <c r="AD134" s="54"/>
      <c r="AE134" s="54"/>
      <c r="AF134" s="54"/>
      <c r="AG134" s="54"/>
      <c r="AH134" s="54"/>
      <c r="AI134" s="54"/>
    </row>
    <row r="135" spans="1:35" s="1" customFormat="1" ht="15" customHeight="1" x14ac:dyDescent="0.3">
      <c r="A135" s="8"/>
      <c r="B135" s="421" t="s">
        <v>594</v>
      </c>
      <c r="C135" s="421"/>
      <c r="D135" s="421"/>
      <c r="E135" s="421"/>
      <c r="F135" s="421"/>
      <c r="G135" s="421"/>
      <c r="H135" s="421"/>
      <c r="I135" s="421"/>
      <c r="J135" s="421"/>
      <c r="K135" s="421"/>
      <c r="L135" s="421"/>
      <c r="M135" s="421"/>
      <c r="N135" s="421"/>
      <c r="O135" s="421"/>
      <c r="P135" s="421"/>
      <c r="Q135" s="421"/>
      <c r="R135" s="421"/>
      <c r="S135" s="421"/>
      <c r="T135" s="421"/>
      <c r="U135" s="421"/>
      <c r="V135" s="421"/>
      <c r="W135" s="421"/>
      <c r="X135" s="421"/>
      <c r="AA135" s="60"/>
    </row>
    <row r="136" spans="1:35" ht="12.75" customHeight="1" x14ac:dyDescent="0.3">
      <c r="A136" s="15" t="s">
        <v>75</v>
      </c>
      <c r="B136" s="419">
        <f>D103</f>
        <v>0</v>
      </c>
      <c r="C136" s="419"/>
      <c r="D136" s="419"/>
      <c r="E136" s="419"/>
      <c r="F136" s="419"/>
      <c r="G136" s="419"/>
      <c r="H136" s="419"/>
      <c r="I136" s="419"/>
      <c r="J136" s="419"/>
      <c r="K136" s="419"/>
      <c r="L136" s="419"/>
      <c r="M136" s="419"/>
      <c r="N136" s="419"/>
      <c r="O136" s="419"/>
      <c r="P136" s="419"/>
      <c r="Q136" s="419"/>
      <c r="R136" s="419"/>
      <c r="S136" s="419"/>
      <c r="T136" s="419"/>
      <c r="U136" s="419"/>
      <c r="V136" s="419"/>
      <c r="W136" s="420">
        <f>SUM(W138:X161)</f>
        <v>0</v>
      </c>
      <c r="X136" s="420"/>
      <c r="Y136" s="54"/>
      <c r="Z136" s="54"/>
      <c r="AA136" s="298" t="s">
        <v>313</v>
      </c>
      <c r="AB136" s="54"/>
      <c r="AC136" s="54"/>
      <c r="AD136" s="54"/>
      <c r="AE136" s="54"/>
      <c r="AF136" s="54"/>
      <c r="AG136" s="54"/>
      <c r="AH136" s="54"/>
      <c r="AI136" s="54"/>
    </row>
    <row r="137" spans="1:35" ht="7.95" customHeight="1" x14ac:dyDescent="0.3">
      <c r="A137" s="12"/>
      <c r="B137" s="358"/>
      <c r="C137" s="358"/>
      <c r="D137" s="358"/>
      <c r="E137" s="358"/>
      <c r="F137" s="358"/>
      <c r="G137" s="358"/>
      <c r="H137" s="358"/>
      <c r="I137" s="358"/>
      <c r="J137" s="358"/>
      <c r="K137" s="358"/>
      <c r="L137" s="358"/>
      <c r="M137" s="358"/>
      <c r="N137" s="358"/>
      <c r="O137" s="358"/>
      <c r="P137" s="358"/>
      <c r="Q137" s="358"/>
      <c r="R137" s="358"/>
      <c r="S137" s="358"/>
      <c r="T137" s="358"/>
      <c r="U137" s="358"/>
      <c r="V137" s="358"/>
      <c r="W137" s="358"/>
      <c r="X137" s="358"/>
      <c r="Y137" s="2"/>
      <c r="Z137" s="2"/>
    </row>
    <row r="138" spans="1:35" ht="12.75" customHeight="1" x14ac:dyDescent="0.3">
      <c r="A138" s="52"/>
      <c r="B138" s="422"/>
      <c r="C138" s="422"/>
      <c r="D138" s="422"/>
      <c r="E138" s="422"/>
      <c r="F138" s="422"/>
      <c r="G138" s="422"/>
      <c r="H138" s="422"/>
      <c r="I138" s="422"/>
      <c r="J138" s="422"/>
      <c r="K138" s="422"/>
      <c r="L138" s="422"/>
      <c r="M138" s="422"/>
      <c r="N138" s="422"/>
      <c r="O138" s="422"/>
      <c r="P138" s="422"/>
      <c r="Q138" s="422"/>
      <c r="R138" s="422"/>
      <c r="S138" s="422"/>
      <c r="T138" s="422"/>
      <c r="U138" s="422"/>
      <c r="V138" s="422"/>
      <c r="W138" s="360"/>
      <c r="X138" s="360"/>
      <c r="Y138" s="54"/>
      <c r="Z138" s="54"/>
      <c r="AA138" s="43"/>
      <c r="AB138" s="54"/>
      <c r="AC138" s="54"/>
      <c r="AD138" s="54"/>
      <c r="AE138" s="54"/>
      <c r="AF138" s="54"/>
      <c r="AG138" s="54"/>
      <c r="AH138" s="54"/>
      <c r="AI138" s="54"/>
    </row>
    <row r="139" spans="1:35" ht="12.75" customHeight="1" x14ac:dyDescent="0.3">
      <c r="A139" s="52"/>
      <c r="B139" s="361"/>
      <c r="C139" s="362"/>
      <c r="D139" s="362"/>
      <c r="E139" s="362"/>
      <c r="F139" s="362"/>
      <c r="G139" s="362"/>
      <c r="H139" s="362"/>
      <c r="I139" s="362"/>
      <c r="J139" s="362"/>
      <c r="K139" s="362"/>
      <c r="L139" s="362"/>
      <c r="M139" s="362"/>
      <c r="N139" s="362"/>
      <c r="O139" s="362"/>
      <c r="P139" s="362"/>
      <c r="Q139" s="362"/>
      <c r="R139" s="362"/>
      <c r="S139" s="362"/>
      <c r="T139" s="362"/>
      <c r="U139" s="362"/>
      <c r="V139" s="363"/>
      <c r="W139" s="417"/>
      <c r="X139" s="418"/>
      <c r="Y139" s="54"/>
      <c r="Z139" s="54"/>
      <c r="AA139" s="43"/>
      <c r="AB139" s="54"/>
      <c r="AC139" s="54"/>
      <c r="AD139" s="54"/>
      <c r="AE139" s="54"/>
      <c r="AF139" s="54"/>
      <c r="AG139" s="54"/>
      <c r="AH139" s="54"/>
      <c r="AI139" s="54"/>
    </row>
    <row r="140" spans="1:35" ht="12.75" customHeight="1" x14ac:dyDescent="0.3">
      <c r="A140" s="52"/>
      <c r="B140" s="422"/>
      <c r="C140" s="422"/>
      <c r="D140" s="422"/>
      <c r="E140" s="422"/>
      <c r="F140" s="422"/>
      <c r="G140" s="422"/>
      <c r="H140" s="422"/>
      <c r="I140" s="422"/>
      <c r="J140" s="422"/>
      <c r="K140" s="422"/>
      <c r="L140" s="422"/>
      <c r="M140" s="422"/>
      <c r="N140" s="422"/>
      <c r="O140" s="422"/>
      <c r="P140" s="422"/>
      <c r="Q140" s="422"/>
      <c r="R140" s="422"/>
      <c r="S140" s="422"/>
      <c r="T140" s="422"/>
      <c r="U140" s="422"/>
      <c r="V140" s="422"/>
      <c r="W140" s="417"/>
      <c r="X140" s="418"/>
      <c r="Y140" s="54"/>
      <c r="Z140" s="54"/>
      <c r="AA140" s="43"/>
      <c r="AB140" s="54"/>
      <c r="AC140" s="54"/>
      <c r="AD140" s="54"/>
      <c r="AE140" s="54"/>
      <c r="AF140" s="54"/>
      <c r="AG140" s="54"/>
      <c r="AH140" s="54"/>
      <c r="AI140" s="54"/>
    </row>
    <row r="141" spans="1:35" ht="12.75" customHeight="1" x14ac:dyDescent="0.3">
      <c r="A141" s="52"/>
      <c r="B141" s="422"/>
      <c r="C141" s="422"/>
      <c r="D141" s="422"/>
      <c r="E141" s="422"/>
      <c r="F141" s="422"/>
      <c r="G141" s="422"/>
      <c r="H141" s="422"/>
      <c r="I141" s="422"/>
      <c r="J141" s="422"/>
      <c r="K141" s="422"/>
      <c r="L141" s="422"/>
      <c r="M141" s="422"/>
      <c r="N141" s="422"/>
      <c r="O141" s="422"/>
      <c r="P141" s="422"/>
      <c r="Q141" s="422"/>
      <c r="R141" s="422"/>
      <c r="S141" s="422"/>
      <c r="T141" s="422"/>
      <c r="U141" s="422"/>
      <c r="V141" s="422"/>
      <c r="W141" s="360"/>
      <c r="X141" s="360"/>
      <c r="Y141" s="54"/>
      <c r="Z141" s="54"/>
      <c r="AA141" s="43"/>
      <c r="AB141" s="54"/>
      <c r="AC141" s="54"/>
      <c r="AD141" s="54"/>
      <c r="AE141" s="54"/>
      <c r="AF141" s="54"/>
      <c r="AG141" s="54"/>
      <c r="AH141" s="54"/>
      <c r="AI141" s="54"/>
    </row>
    <row r="142" spans="1:35" ht="12.75" customHeight="1" x14ac:dyDescent="0.3">
      <c r="A142" s="52"/>
      <c r="B142" s="422"/>
      <c r="C142" s="422"/>
      <c r="D142" s="422"/>
      <c r="E142" s="422"/>
      <c r="F142" s="422"/>
      <c r="G142" s="422"/>
      <c r="H142" s="422"/>
      <c r="I142" s="422"/>
      <c r="J142" s="422"/>
      <c r="K142" s="422"/>
      <c r="L142" s="422"/>
      <c r="M142" s="422"/>
      <c r="N142" s="422"/>
      <c r="O142" s="422"/>
      <c r="P142" s="422"/>
      <c r="Q142" s="422"/>
      <c r="R142" s="422"/>
      <c r="S142" s="422"/>
      <c r="T142" s="422"/>
      <c r="U142" s="422"/>
      <c r="V142" s="422"/>
      <c r="W142" s="360"/>
      <c r="X142" s="360"/>
      <c r="Y142" s="54"/>
      <c r="Z142" s="54"/>
      <c r="AA142" s="43"/>
      <c r="AB142" s="54"/>
      <c r="AC142" s="54"/>
      <c r="AD142" s="54"/>
      <c r="AE142" s="54"/>
      <c r="AF142" s="54"/>
      <c r="AG142" s="54"/>
      <c r="AH142" s="54"/>
      <c r="AI142" s="54"/>
    </row>
    <row r="143" spans="1:35" ht="12.75" customHeight="1" x14ac:dyDescent="0.3">
      <c r="A143" s="52"/>
      <c r="B143" s="422"/>
      <c r="C143" s="422"/>
      <c r="D143" s="422"/>
      <c r="E143" s="422"/>
      <c r="F143" s="422"/>
      <c r="G143" s="422"/>
      <c r="H143" s="422"/>
      <c r="I143" s="422"/>
      <c r="J143" s="422"/>
      <c r="K143" s="422"/>
      <c r="L143" s="422"/>
      <c r="M143" s="422"/>
      <c r="N143" s="422"/>
      <c r="O143" s="422"/>
      <c r="P143" s="422"/>
      <c r="Q143" s="422"/>
      <c r="R143" s="422"/>
      <c r="S143" s="422"/>
      <c r="T143" s="422"/>
      <c r="U143" s="422"/>
      <c r="V143" s="422"/>
      <c r="W143" s="417"/>
      <c r="X143" s="418"/>
      <c r="Y143" s="54"/>
      <c r="Z143" s="54"/>
      <c r="AA143" s="43"/>
      <c r="AB143" s="54"/>
      <c r="AC143" s="54"/>
      <c r="AD143" s="54"/>
      <c r="AE143" s="54"/>
      <c r="AF143" s="54"/>
      <c r="AG143" s="54"/>
      <c r="AH143" s="54"/>
      <c r="AI143" s="54"/>
    </row>
    <row r="144" spans="1:35" ht="12.75" customHeight="1" x14ac:dyDescent="0.3">
      <c r="A144" s="52"/>
      <c r="B144" s="422"/>
      <c r="C144" s="422"/>
      <c r="D144" s="422"/>
      <c r="E144" s="422"/>
      <c r="F144" s="422"/>
      <c r="G144" s="422"/>
      <c r="H144" s="422"/>
      <c r="I144" s="422"/>
      <c r="J144" s="422"/>
      <c r="K144" s="422"/>
      <c r="L144" s="422"/>
      <c r="M144" s="422"/>
      <c r="N144" s="422"/>
      <c r="O144" s="422"/>
      <c r="P144" s="422"/>
      <c r="Q144" s="422"/>
      <c r="R144" s="422"/>
      <c r="S144" s="422"/>
      <c r="T144" s="422"/>
      <c r="U144" s="422"/>
      <c r="V144" s="422"/>
      <c r="W144" s="360"/>
      <c r="X144" s="360"/>
      <c r="Y144" s="54"/>
      <c r="Z144" s="54"/>
      <c r="AA144" s="526"/>
      <c r="AB144" s="54"/>
      <c r="AC144" s="54"/>
      <c r="AD144" s="54"/>
      <c r="AE144" s="54"/>
      <c r="AF144" s="54"/>
      <c r="AG144" s="54"/>
      <c r="AH144" s="54"/>
      <c r="AI144" s="54"/>
    </row>
    <row r="145" spans="1:35" ht="12.75" customHeight="1" x14ac:dyDescent="0.3">
      <c r="A145" s="52"/>
      <c r="B145" s="422"/>
      <c r="C145" s="422"/>
      <c r="D145" s="422"/>
      <c r="E145" s="422"/>
      <c r="F145" s="422"/>
      <c r="G145" s="422"/>
      <c r="H145" s="422"/>
      <c r="I145" s="422"/>
      <c r="J145" s="422"/>
      <c r="K145" s="422"/>
      <c r="L145" s="422"/>
      <c r="M145" s="422"/>
      <c r="N145" s="422"/>
      <c r="O145" s="422"/>
      <c r="P145" s="422"/>
      <c r="Q145" s="422"/>
      <c r="R145" s="422"/>
      <c r="S145" s="422"/>
      <c r="T145" s="422"/>
      <c r="U145" s="422"/>
      <c r="V145" s="422"/>
      <c r="W145" s="360"/>
      <c r="X145" s="360"/>
      <c r="Y145" s="54"/>
      <c r="Z145" s="54"/>
      <c r="AA145" s="527"/>
      <c r="AB145" s="54"/>
      <c r="AC145" s="54"/>
      <c r="AD145" s="54"/>
      <c r="AE145" s="54"/>
      <c r="AF145" s="54"/>
      <c r="AG145" s="54"/>
      <c r="AH145" s="54"/>
      <c r="AI145" s="54"/>
    </row>
    <row r="146" spans="1:35" ht="12.75" customHeight="1" x14ac:dyDescent="0.3">
      <c r="A146" s="52"/>
      <c r="B146" s="422"/>
      <c r="C146" s="422"/>
      <c r="D146" s="422"/>
      <c r="E146" s="422"/>
      <c r="F146" s="422"/>
      <c r="G146" s="422"/>
      <c r="H146" s="422"/>
      <c r="I146" s="422"/>
      <c r="J146" s="422"/>
      <c r="K146" s="422"/>
      <c r="L146" s="422"/>
      <c r="M146" s="422"/>
      <c r="N146" s="422"/>
      <c r="O146" s="422"/>
      <c r="P146" s="422"/>
      <c r="Q146" s="422"/>
      <c r="R146" s="422"/>
      <c r="S146" s="422"/>
      <c r="T146" s="422"/>
      <c r="U146" s="422"/>
      <c r="V146" s="422"/>
      <c r="W146" s="360"/>
      <c r="X146" s="360"/>
      <c r="Y146" s="54"/>
      <c r="Z146" s="54"/>
      <c r="AA146" s="527"/>
      <c r="AB146" s="54"/>
      <c r="AC146" s="54"/>
      <c r="AD146" s="54"/>
      <c r="AE146" s="54"/>
      <c r="AF146" s="54"/>
      <c r="AG146" s="54"/>
      <c r="AH146" s="54"/>
      <c r="AI146" s="54"/>
    </row>
    <row r="147" spans="1:35" ht="12.75" customHeight="1" x14ac:dyDescent="0.3">
      <c r="A147" s="52"/>
      <c r="B147" s="422"/>
      <c r="C147" s="422"/>
      <c r="D147" s="422"/>
      <c r="E147" s="422"/>
      <c r="F147" s="422"/>
      <c r="G147" s="422"/>
      <c r="H147" s="422"/>
      <c r="I147" s="422"/>
      <c r="J147" s="422"/>
      <c r="K147" s="422"/>
      <c r="L147" s="422"/>
      <c r="M147" s="422"/>
      <c r="N147" s="422"/>
      <c r="O147" s="422"/>
      <c r="P147" s="422"/>
      <c r="Q147" s="422"/>
      <c r="R147" s="422"/>
      <c r="S147" s="422"/>
      <c r="T147" s="422"/>
      <c r="U147" s="422"/>
      <c r="V147" s="422"/>
      <c r="W147" s="360"/>
      <c r="X147" s="360"/>
      <c r="Y147" s="54"/>
      <c r="Z147" s="54"/>
      <c r="AA147" s="2"/>
      <c r="AB147" s="54"/>
      <c r="AC147" s="54"/>
      <c r="AD147" s="54"/>
      <c r="AE147" s="54"/>
      <c r="AF147" s="54"/>
      <c r="AG147" s="54"/>
      <c r="AH147" s="54"/>
      <c r="AI147" s="54"/>
    </row>
    <row r="148" spans="1:35" ht="12.75" customHeight="1" x14ac:dyDescent="0.3">
      <c r="A148" s="52"/>
      <c r="B148" s="377"/>
      <c r="C148" s="377"/>
      <c r="D148" s="377"/>
      <c r="E148" s="377"/>
      <c r="F148" s="377"/>
      <c r="G148" s="377"/>
      <c r="H148" s="377"/>
      <c r="I148" s="377"/>
      <c r="J148" s="377"/>
      <c r="K148" s="377"/>
      <c r="L148" s="377"/>
      <c r="M148" s="377"/>
      <c r="N148" s="377"/>
      <c r="O148" s="377"/>
      <c r="P148" s="377"/>
      <c r="Q148" s="377"/>
      <c r="R148" s="377"/>
      <c r="S148" s="377"/>
      <c r="T148" s="377"/>
      <c r="U148" s="377"/>
      <c r="V148" s="377"/>
      <c r="W148" s="360"/>
      <c r="X148" s="360"/>
      <c r="Y148" s="54"/>
      <c r="Z148" s="54"/>
      <c r="AA148" s="43"/>
      <c r="AB148" s="54"/>
      <c r="AC148" s="54"/>
      <c r="AD148" s="54"/>
      <c r="AE148" s="54"/>
      <c r="AF148" s="54"/>
      <c r="AG148" s="54"/>
      <c r="AH148" s="54"/>
      <c r="AI148" s="54"/>
    </row>
    <row r="149" spans="1:35" ht="12.75" customHeight="1" x14ac:dyDescent="0.3">
      <c r="A149" s="52"/>
      <c r="B149" s="377"/>
      <c r="C149" s="377"/>
      <c r="D149" s="377"/>
      <c r="E149" s="377"/>
      <c r="F149" s="377"/>
      <c r="G149" s="377"/>
      <c r="H149" s="377"/>
      <c r="I149" s="377"/>
      <c r="J149" s="377"/>
      <c r="K149" s="377"/>
      <c r="L149" s="377"/>
      <c r="M149" s="377"/>
      <c r="N149" s="377"/>
      <c r="O149" s="377"/>
      <c r="P149" s="377"/>
      <c r="Q149" s="377"/>
      <c r="R149" s="377"/>
      <c r="S149" s="377"/>
      <c r="T149" s="377"/>
      <c r="U149" s="377"/>
      <c r="V149" s="377"/>
      <c r="W149" s="360"/>
      <c r="X149" s="360"/>
      <c r="Y149" s="54"/>
      <c r="Z149" s="54"/>
      <c r="AA149" s="43"/>
      <c r="AB149" s="54"/>
      <c r="AC149" s="54"/>
      <c r="AD149" s="54"/>
      <c r="AE149" s="54"/>
      <c r="AF149" s="54"/>
      <c r="AG149" s="54"/>
      <c r="AH149" s="54"/>
      <c r="AI149" s="54"/>
    </row>
    <row r="150" spans="1:35" ht="12.75" customHeight="1" x14ac:dyDescent="0.3">
      <c r="A150" s="52"/>
      <c r="B150" s="377"/>
      <c r="C150" s="377"/>
      <c r="D150" s="377"/>
      <c r="E150" s="377"/>
      <c r="F150" s="377"/>
      <c r="G150" s="377"/>
      <c r="H150" s="377"/>
      <c r="I150" s="377"/>
      <c r="J150" s="377"/>
      <c r="K150" s="377"/>
      <c r="L150" s="377"/>
      <c r="M150" s="377"/>
      <c r="N150" s="377"/>
      <c r="O150" s="377"/>
      <c r="P150" s="377"/>
      <c r="Q150" s="377"/>
      <c r="R150" s="377"/>
      <c r="S150" s="377"/>
      <c r="T150" s="377"/>
      <c r="U150" s="377"/>
      <c r="V150" s="377"/>
      <c r="W150" s="417"/>
      <c r="X150" s="418"/>
      <c r="Y150" s="54"/>
      <c r="Z150" s="54"/>
      <c r="AA150" s="59" t="s">
        <v>299</v>
      </c>
      <c r="AB150" s="54"/>
      <c r="AC150" s="54"/>
      <c r="AD150" s="54"/>
      <c r="AE150" s="54"/>
      <c r="AF150" s="54"/>
      <c r="AG150" s="54"/>
      <c r="AH150" s="54"/>
      <c r="AI150" s="54"/>
    </row>
    <row r="151" spans="1:35" ht="12.75" customHeight="1" x14ac:dyDescent="0.3">
      <c r="A151" s="52"/>
      <c r="B151" s="377"/>
      <c r="C151" s="377"/>
      <c r="D151" s="377"/>
      <c r="E151" s="377"/>
      <c r="F151" s="377"/>
      <c r="G151" s="377"/>
      <c r="H151" s="377"/>
      <c r="I151" s="377"/>
      <c r="J151" s="377"/>
      <c r="K151" s="377"/>
      <c r="L151" s="377"/>
      <c r="M151" s="377"/>
      <c r="N151" s="377"/>
      <c r="O151" s="377"/>
      <c r="P151" s="377"/>
      <c r="Q151" s="377"/>
      <c r="R151" s="377"/>
      <c r="S151" s="377"/>
      <c r="T151" s="377"/>
      <c r="U151" s="377"/>
      <c r="V151" s="377"/>
      <c r="W151" s="360"/>
      <c r="X151" s="360"/>
      <c r="Y151" s="54"/>
      <c r="Z151" s="54"/>
      <c r="AA151" s="59" t="s">
        <v>316</v>
      </c>
      <c r="AB151" s="54"/>
      <c r="AC151" s="54"/>
      <c r="AD151" s="54"/>
      <c r="AE151" s="54"/>
      <c r="AF151" s="54"/>
      <c r="AG151" s="54"/>
      <c r="AH151" s="54"/>
      <c r="AI151" s="54"/>
    </row>
    <row r="152" spans="1:35" ht="12.75" customHeight="1" x14ac:dyDescent="0.3">
      <c r="A152" s="52"/>
      <c r="B152" s="377"/>
      <c r="C152" s="377"/>
      <c r="D152" s="377"/>
      <c r="E152" s="377"/>
      <c r="F152" s="377"/>
      <c r="G152" s="377"/>
      <c r="H152" s="377"/>
      <c r="I152" s="377"/>
      <c r="J152" s="377"/>
      <c r="K152" s="377"/>
      <c r="L152" s="377"/>
      <c r="M152" s="377"/>
      <c r="N152" s="377"/>
      <c r="O152" s="377"/>
      <c r="P152" s="377"/>
      <c r="Q152" s="377"/>
      <c r="R152" s="377"/>
      <c r="S152" s="377"/>
      <c r="T152" s="377"/>
      <c r="U152" s="377"/>
      <c r="V152" s="377"/>
      <c r="W152" s="360"/>
      <c r="X152" s="360"/>
      <c r="Y152" s="54"/>
      <c r="Z152" s="54"/>
      <c r="AA152" s="2"/>
      <c r="AB152" s="54"/>
      <c r="AC152" s="54"/>
      <c r="AD152" s="54"/>
      <c r="AE152" s="54"/>
      <c r="AF152" s="54"/>
      <c r="AG152" s="54"/>
      <c r="AH152" s="54"/>
      <c r="AI152" s="54"/>
    </row>
    <row r="153" spans="1:35" ht="3" customHeight="1" x14ac:dyDescent="0.3">
      <c r="A153" s="12"/>
      <c r="B153" s="358"/>
      <c r="C153" s="358"/>
      <c r="D153" s="358"/>
      <c r="E153" s="358"/>
      <c r="F153" s="358"/>
      <c r="G153" s="358"/>
      <c r="H153" s="358"/>
      <c r="I153" s="358"/>
      <c r="J153" s="358"/>
      <c r="K153" s="358"/>
      <c r="L153" s="358"/>
      <c r="M153" s="358"/>
      <c r="N153" s="358"/>
      <c r="O153" s="358"/>
      <c r="P153" s="358"/>
      <c r="Q153" s="358"/>
      <c r="R153" s="358"/>
      <c r="S153" s="358"/>
      <c r="T153" s="358"/>
      <c r="U153" s="358"/>
      <c r="V153" s="358"/>
      <c r="W153" s="358"/>
      <c r="X153" s="358"/>
      <c r="Y153" s="2"/>
      <c r="Z153" s="2"/>
    </row>
    <row r="154" spans="1:35" ht="3.6" customHeight="1" x14ac:dyDescent="0.3">
      <c r="A154" s="63"/>
      <c r="B154" s="63"/>
      <c r="C154" s="63"/>
      <c r="D154" s="63"/>
      <c r="E154" s="63"/>
      <c r="F154" s="63"/>
      <c r="G154" s="63"/>
      <c r="H154" s="63"/>
      <c r="I154" s="63"/>
      <c r="J154" s="63"/>
      <c r="K154" s="63"/>
      <c r="L154" s="63"/>
      <c r="M154" s="63"/>
      <c r="N154" s="63"/>
      <c r="O154" s="63"/>
      <c r="P154" s="63"/>
      <c r="Q154" s="63"/>
      <c r="R154" s="63"/>
      <c r="S154" s="63"/>
      <c r="T154" s="63"/>
      <c r="U154" s="63"/>
      <c r="V154" s="63"/>
      <c r="W154" s="63"/>
      <c r="X154" s="63"/>
      <c r="Y154" s="63"/>
      <c r="Z154" s="63"/>
      <c r="AA154" s="43"/>
      <c r="AB154" s="54"/>
      <c r="AC154" s="54"/>
      <c r="AD154" s="54"/>
      <c r="AE154" s="54"/>
      <c r="AF154" s="54"/>
      <c r="AG154" s="54"/>
      <c r="AH154" s="54"/>
      <c r="AI154" s="54"/>
    </row>
    <row r="155" spans="1:35" ht="4.2" customHeight="1" x14ac:dyDescent="0.3">
      <c r="A155" s="63"/>
      <c r="B155" s="63"/>
      <c r="C155" s="478"/>
      <c r="D155" s="478"/>
      <c r="E155" s="478"/>
      <c r="F155" s="478"/>
      <c r="G155" s="478"/>
      <c r="H155" s="478"/>
      <c r="I155" s="478"/>
      <c r="J155" s="478"/>
      <c r="K155" s="478"/>
      <c r="L155" s="478"/>
      <c r="M155" s="478"/>
      <c r="N155" s="478"/>
      <c r="O155" s="478"/>
      <c r="P155" s="478"/>
      <c r="Q155" s="63"/>
      <c r="R155" s="63"/>
      <c r="S155" s="63"/>
      <c r="T155" s="63"/>
      <c r="U155" s="63"/>
      <c r="V155" s="63"/>
      <c r="W155" s="63"/>
      <c r="X155" s="63"/>
      <c r="Y155" s="63"/>
      <c r="Z155" s="63"/>
      <c r="AA155" s="43"/>
      <c r="AB155" s="54"/>
      <c r="AC155" s="54"/>
      <c r="AD155" s="54"/>
      <c r="AE155" s="54"/>
      <c r="AF155" s="54"/>
      <c r="AG155" s="54"/>
      <c r="AH155" s="54"/>
      <c r="AI155" s="54"/>
    </row>
    <row r="156" spans="1:35" ht="3" customHeight="1" x14ac:dyDescent="0.3">
      <c r="A156" s="12"/>
      <c r="B156" s="358"/>
      <c r="C156" s="358"/>
      <c r="D156" s="358"/>
      <c r="E156" s="358"/>
      <c r="F156" s="358"/>
      <c r="G156" s="358"/>
      <c r="H156" s="358"/>
      <c r="I156" s="358"/>
      <c r="J156" s="358"/>
      <c r="K156" s="358"/>
      <c r="L156" s="358"/>
      <c r="M156" s="358"/>
      <c r="N156" s="358"/>
      <c r="O156" s="358"/>
      <c r="P156" s="358"/>
      <c r="Q156" s="358"/>
      <c r="R156" s="358"/>
      <c r="S156" s="358"/>
      <c r="T156" s="358"/>
      <c r="U156" s="358"/>
      <c r="V156" s="358"/>
      <c r="W156" s="358"/>
      <c r="X156" s="358"/>
      <c r="Y156" s="2"/>
      <c r="Z156" s="2"/>
    </row>
    <row r="157" spans="1:35" ht="15" customHeight="1" x14ac:dyDescent="0.3">
      <c r="A157" s="52"/>
      <c r="B157" s="451" t="s">
        <v>77</v>
      </c>
      <c r="C157" s="452"/>
      <c r="D157" s="477"/>
      <c r="E157" s="477"/>
      <c r="F157" s="477"/>
      <c r="G157" s="477"/>
      <c r="H157" s="477"/>
      <c r="I157" s="477"/>
      <c r="J157" s="477"/>
      <c r="K157" s="477"/>
      <c r="L157" s="477"/>
      <c r="M157" s="477"/>
      <c r="N157" s="477"/>
      <c r="O157" s="477"/>
      <c r="P157" s="477"/>
      <c r="Q157" s="477"/>
      <c r="R157" s="477"/>
      <c r="S157" s="477"/>
      <c r="T157" s="453" t="s">
        <v>78</v>
      </c>
      <c r="U157" s="453"/>
      <c r="V157" s="453"/>
      <c r="W157" s="453"/>
      <c r="X157" s="454"/>
      <c r="Y157" s="2"/>
      <c r="Z157" s="2"/>
    </row>
    <row r="158" spans="1:35" ht="15" hidden="1" customHeight="1" x14ac:dyDescent="0.3">
      <c r="A158" s="52"/>
      <c r="B158" s="349" t="s">
        <v>17</v>
      </c>
      <c r="C158" s="349"/>
      <c r="D158" s="391"/>
      <c r="E158" s="391"/>
      <c r="F158" s="391"/>
      <c r="G158" s="391"/>
      <c r="H158" s="391"/>
      <c r="I158" s="391"/>
      <c r="J158" s="391"/>
      <c r="K158" s="391"/>
      <c r="L158" s="391"/>
      <c r="M158" s="391"/>
      <c r="N158" s="391"/>
      <c r="O158" s="391"/>
      <c r="P158" s="391"/>
      <c r="Q158" s="391"/>
      <c r="R158" s="391"/>
      <c r="S158" s="391"/>
      <c r="T158" s="391"/>
      <c r="U158" s="391"/>
      <c r="V158" s="391"/>
      <c r="W158" s="391"/>
      <c r="X158" s="391"/>
      <c r="Y158" s="2"/>
      <c r="Z158" s="2"/>
    </row>
    <row r="159" spans="1:35" ht="15" hidden="1" customHeight="1" x14ac:dyDescent="0.3">
      <c r="A159" s="52"/>
      <c r="B159" s="349" t="s">
        <v>18</v>
      </c>
      <c r="C159" s="349"/>
      <c r="D159" s="391"/>
      <c r="E159" s="391"/>
      <c r="F159" s="391"/>
      <c r="G159" s="391"/>
      <c r="H159" s="391"/>
      <c r="I159" s="391"/>
      <c r="J159" s="391"/>
      <c r="K159" s="391"/>
      <c r="L159" s="391"/>
      <c r="M159" s="391"/>
      <c r="N159" s="391"/>
      <c r="O159" s="391"/>
      <c r="P159" s="391"/>
      <c r="Q159" s="391"/>
      <c r="R159" s="391"/>
      <c r="S159" s="391"/>
      <c r="T159" s="391"/>
      <c r="U159" s="391"/>
      <c r="V159" s="391"/>
      <c r="W159" s="391"/>
      <c r="X159" s="391"/>
      <c r="Y159" s="2"/>
      <c r="Z159" s="2"/>
    </row>
    <row r="160" spans="1:35" ht="15" hidden="1" customHeight="1" x14ac:dyDescent="0.3">
      <c r="A160" s="52"/>
      <c r="B160" s="349" t="s">
        <v>59</v>
      </c>
      <c r="C160" s="349"/>
      <c r="D160" s="391" t="s">
        <v>32</v>
      </c>
      <c r="E160" s="391"/>
      <c r="F160" s="391"/>
      <c r="G160" s="391"/>
      <c r="H160" s="391"/>
      <c r="I160" s="391"/>
      <c r="J160" s="391"/>
      <c r="K160" s="391"/>
      <c r="L160" s="391"/>
      <c r="M160" s="391"/>
      <c r="N160" s="391"/>
      <c r="O160" s="391"/>
      <c r="P160" s="391"/>
      <c r="Q160" s="391"/>
      <c r="R160" s="391"/>
      <c r="S160" s="391"/>
      <c r="T160" s="391"/>
      <c r="U160" s="391"/>
      <c r="V160" s="391"/>
      <c r="W160" s="391"/>
      <c r="X160" s="391"/>
      <c r="Y160" s="2"/>
      <c r="Z160" s="2"/>
    </row>
    <row r="161" spans="1:59" s="1" customFormat="1" ht="15" hidden="1" customHeight="1" x14ac:dyDescent="0.3">
      <c r="A161" s="8"/>
      <c r="B161" s="349" t="s">
        <v>79</v>
      </c>
      <c r="C161" s="349"/>
      <c r="D161" s="349"/>
      <c r="E161" s="349"/>
      <c r="F161" s="349"/>
      <c r="G161" s="349"/>
      <c r="H161" s="349"/>
      <c r="I161" s="349"/>
      <c r="J161" s="349"/>
      <c r="K161" s="349"/>
      <c r="L161" s="349"/>
      <c r="M161" s="349"/>
      <c r="N161" s="349"/>
      <c r="O161" s="349"/>
      <c r="P161" s="349"/>
      <c r="Q161" s="349"/>
      <c r="R161" s="349"/>
      <c r="S161" s="349"/>
      <c r="T161" s="349"/>
      <c r="U161" s="349"/>
      <c r="V161" s="349"/>
      <c r="W161" s="349"/>
      <c r="X161" s="40" t="s">
        <v>32</v>
      </c>
      <c r="AA161" s="60"/>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row>
    <row r="162" spans="1:59" s="1" customFormat="1" ht="15" hidden="1" customHeight="1" x14ac:dyDescent="0.3">
      <c r="A162" s="8"/>
      <c r="B162" s="349" t="s">
        <v>62</v>
      </c>
      <c r="C162" s="349"/>
      <c r="D162" s="349"/>
      <c r="E162" s="349"/>
      <c r="F162" s="357" t="s">
        <v>63</v>
      </c>
      <c r="G162" s="357"/>
      <c r="H162" s="357"/>
      <c r="I162" s="357"/>
      <c r="J162" s="357"/>
      <c r="K162" s="357"/>
      <c r="L162" s="357"/>
      <c r="M162" s="357"/>
      <c r="N162" s="357"/>
      <c r="O162" s="357"/>
      <c r="P162" s="357"/>
      <c r="Q162" s="357"/>
      <c r="R162" s="357"/>
      <c r="S162" s="357"/>
      <c r="T162" s="357"/>
      <c r="U162" s="357"/>
      <c r="V162" s="357"/>
      <c r="W162" s="54"/>
      <c r="X162" s="88"/>
      <c r="AA162" s="60"/>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row>
    <row r="163" spans="1:59" ht="15" hidden="1" customHeight="1" x14ac:dyDescent="0.3">
      <c r="A163" s="52"/>
      <c r="B163" s="349" t="s">
        <v>64</v>
      </c>
      <c r="C163" s="349"/>
      <c r="D163" s="450"/>
      <c r="E163" s="450"/>
      <c r="F163" s="450"/>
      <c r="G163" s="450"/>
      <c r="H163" s="450"/>
      <c r="I163" s="450"/>
      <c r="J163" s="450"/>
      <c r="K163" s="450"/>
      <c r="L163" s="450"/>
      <c r="M163" s="450"/>
      <c r="N163" s="450"/>
      <c r="O163" s="381" t="s">
        <v>65</v>
      </c>
      <c r="P163" s="381"/>
      <c r="Q163" s="381"/>
      <c r="R163" s="381"/>
      <c r="S163" s="381"/>
      <c r="T163" s="381"/>
      <c r="U163" s="381"/>
      <c r="V163" s="381"/>
      <c r="W163" s="381"/>
      <c r="X163" s="381"/>
      <c r="Y163" s="2"/>
      <c r="Z163" s="2"/>
    </row>
    <row r="164" spans="1:59" ht="15" hidden="1" customHeight="1" x14ac:dyDescent="0.3">
      <c r="A164" s="52"/>
      <c r="B164" s="349" t="s">
        <v>66</v>
      </c>
      <c r="C164" s="349"/>
      <c r="D164" s="391" t="s">
        <v>67</v>
      </c>
      <c r="E164" s="391"/>
      <c r="F164" s="391"/>
      <c r="G164" s="391"/>
      <c r="H164" s="391"/>
      <c r="I164" s="391"/>
      <c r="J164" s="391"/>
      <c r="K164" s="391"/>
      <c r="L164" s="391"/>
      <c r="M164" s="391"/>
      <c r="N164" s="391"/>
      <c r="O164" s="391"/>
      <c r="P164" s="391"/>
      <c r="Q164" s="391"/>
      <c r="R164" s="391"/>
      <c r="S164" s="391"/>
      <c r="T164" s="391"/>
      <c r="U164" s="391"/>
      <c r="V164" s="391"/>
      <c r="W164" s="359" t="s">
        <v>68</v>
      </c>
      <c r="X164" s="359"/>
      <c r="Y164" s="2"/>
      <c r="Z164" s="2"/>
    </row>
    <row r="165" spans="1:59" ht="7.95" hidden="1" customHeight="1" x14ac:dyDescent="0.3">
      <c r="A165" s="12"/>
      <c r="B165" s="358"/>
      <c r="C165" s="358"/>
      <c r="D165" s="358"/>
      <c r="E165" s="358"/>
      <c r="F165" s="358"/>
      <c r="G165" s="358"/>
      <c r="H165" s="358"/>
      <c r="I165" s="358"/>
      <c r="J165" s="358"/>
      <c r="K165" s="358"/>
      <c r="L165" s="358"/>
      <c r="M165" s="358"/>
      <c r="N165" s="358"/>
      <c r="O165" s="358"/>
      <c r="P165" s="358"/>
      <c r="Q165" s="358"/>
      <c r="R165" s="358"/>
      <c r="S165" s="358"/>
      <c r="T165" s="358"/>
      <c r="U165" s="358"/>
      <c r="V165" s="358"/>
      <c r="W165" s="358"/>
      <c r="X165" s="358"/>
      <c r="Y165" s="2"/>
      <c r="Z165" s="2"/>
    </row>
    <row r="166" spans="1:59" ht="14.4" hidden="1" customHeight="1" x14ac:dyDescent="0.3">
      <c r="A166" s="52"/>
      <c r="B166" s="411" t="s">
        <v>69</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54"/>
      <c r="Z166" s="54"/>
      <c r="AA166" s="43"/>
    </row>
    <row r="167" spans="1:59" ht="12.75" hidden="1" customHeight="1" x14ac:dyDescent="0.3">
      <c r="A167" s="52"/>
      <c r="B167" s="349" t="s">
        <v>71</v>
      </c>
      <c r="C167" s="349"/>
      <c r="D167" s="349"/>
      <c r="E167" s="349"/>
      <c r="F167" s="349"/>
      <c r="G167" s="349"/>
      <c r="H167" s="349"/>
      <c r="I167" s="349"/>
      <c r="J167" s="349"/>
      <c r="K167" s="349"/>
      <c r="L167" s="349"/>
      <c r="M167" s="349"/>
      <c r="N167" s="349"/>
      <c r="O167" s="349"/>
      <c r="P167" s="349"/>
      <c r="Q167" s="349"/>
      <c r="R167" s="349"/>
      <c r="S167" s="349"/>
      <c r="T167" s="349"/>
      <c r="U167" s="349"/>
      <c r="V167" s="349"/>
      <c r="W167" s="349"/>
      <c r="X167" s="349"/>
      <c r="Y167" s="54"/>
      <c r="Z167" s="54"/>
      <c r="AA167" s="43"/>
    </row>
    <row r="168" spans="1:59" ht="78.599999999999994" hidden="1" customHeight="1" x14ac:dyDescent="0.3">
      <c r="A168" s="52"/>
      <c r="B168" s="380"/>
      <c r="C168" s="380"/>
      <c r="D168" s="380"/>
      <c r="E168" s="380"/>
      <c r="F168" s="380"/>
      <c r="G168" s="380"/>
      <c r="H168" s="380"/>
      <c r="I168" s="380"/>
      <c r="J168" s="380"/>
      <c r="K168" s="380"/>
      <c r="L168" s="380"/>
      <c r="M168" s="380"/>
      <c r="N168" s="380"/>
      <c r="O168" s="380"/>
      <c r="P168" s="380"/>
      <c r="Q168" s="380"/>
      <c r="R168" s="380"/>
      <c r="S168" s="380"/>
      <c r="T168" s="380"/>
      <c r="U168" s="380"/>
      <c r="V168" s="380"/>
      <c r="W168" s="380"/>
      <c r="X168" s="380"/>
      <c r="Y168" s="54"/>
      <c r="Z168" s="54"/>
      <c r="AA168" s="43"/>
      <c r="AB168" s="54"/>
      <c r="AC168" s="54"/>
      <c r="AD168" s="54"/>
      <c r="AE168" s="54"/>
      <c r="AF168" s="54"/>
      <c r="AG168" s="54"/>
      <c r="AH168" s="54"/>
      <c r="AI168" s="54"/>
    </row>
    <row r="169" spans="1:59" ht="7.95" hidden="1" customHeight="1" x14ac:dyDescent="0.3">
      <c r="A169" s="12"/>
      <c r="B169" s="358"/>
      <c r="C169" s="358"/>
      <c r="D169" s="358"/>
      <c r="E169" s="358"/>
      <c r="F169" s="358"/>
      <c r="G169" s="358"/>
      <c r="H169" s="358"/>
      <c r="I169" s="358"/>
      <c r="J169" s="358"/>
      <c r="K169" s="358"/>
      <c r="L169" s="358"/>
      <c r="M169" s="358"/>
      <c r="N169" s="358"/>
      <c r="O169" s="358"/>
      <c r="P169" s="358"/>
      <c r="Q169" s="358"/>
      <c r="R169" s="358"/>
      <c r="S169" s="358"/>
      <c r="T169" s="358"/>
      <c r="U169" s="358"/>
      <c r="V169" s="358"/>
      <c r="W169" s="358"/>
      <c r="X169" s="358"/>
      <c r="Y169" s="2"/>
      <c r="Z169" s="2"/>
    </row>
    <row r="170" spans="1:59" ht="12.75" hidden="1" customHeight="1" x14ac:dyDescent="0.3">
      <c r="A170" s="52"/>
      <c r="B170" s="349" t="s">
        <v>695</v>
      </c>
      <c r="C170" s="349"/>
      <c r="D170" s="349"/>
      <c r="E170" s="349"/>
      <c r="F170" s="349"/>
      <c r="G170" s="349"/>
      <c r="H170" s="349"/>
      <c r="I170" s="349"/>
      <c r="J170" s="349"/>
      <c r="K170" s="349"/>
      <c r="L170" s="349"/>
      <c r="M170" s="349"/>
      <c r="N170" s="349"/>
      <c r="O170" s="349"/>
      <c r="P170" s="349"/>
      <c r="Q170" s="349"/>
      <c r="R170" s="349"/>
      <c r="S170" s="349"/>
      <c r="T170" s="349"/>
      <c r="U170" s="349"/>
      <c r="V170" s="349"/>
      <c r="W170" s="349"/>
      <c r="X170" s="349"/>
      <c r="Y170" s="54"/>
      <c r="Z170" s="54"/>
      <c r="AA170" s="43"/>
    </row>
    <row r="171" spans="1:59" ht="12.75" hidden="1" customHeight="1" x14ac:dyDescent="0.3">
      <c r="A171" s="52"/>
      <c r="B171" s="379"/>
      <c r="C171" s="379"/>
      <c r="D171" s="379"/>
      <c r="E171" s="379"/>
      <c r="F171" s="379"/>
      <c r="G171" s="379"/>
      <c r="H171" s="379"/>
      <c r="I171" s="379"/>
      <c r="J171" s="379"/>
      <c r="K171" s="379"/>
      <c r="L171" s="379"/>
      <c r="M171" s="379"/>
      <c r="N171" s="379"/>
      <c r="O171" s="379"/>
      <c r="P171" s="379"/>
      <c r="Q171" s="379"/>
      <c r="R171" s="379"/>
      <c r="S171" s="379"/>
      <c r="T171" s="379"/>
      <c r="U171" s="379"/>
      <c r="V171" s="379"/>
      <c r="W171" s="379"/>
      <c r="X171" s="379"/>
      <c r="Y171" s="54"/>
      <c r="Z171" s="54"/>
      <c r="AA171" s="43"/>
      <c r="AB171" s="54"/>
      <c r="AC171" s="54"/>
      <c r="AD171" s="54"/>
      <c r="AE171" s="54"/>
      <c r="AF171" s="54"/>
      <c r="AG171" s="54"/>
      <c r="AH171" s="54"/>
      <c r="AI171" s="54"/>
    </row>
    <row r="172" spans="1:59" ht="19.8" hidden="1" customHeight="1" x14ac:dyDescent="0.3">
      <c r="A172" s="52"/>
      <c r="B172" s="380"/>
      <c r="C172" s="380"/>
      <c r="D172" s="380"/>
      <c r="E172" s="380"/>
      <c r="F172" s="380"/>
      <c r="G172" s="380"/>
      <c r="H172" s="380"/>
      <c r="I172" s="380"/>
      <c r="J172" s="380"/>
      <c r="K172" s="380"/>
      <c r="L172" s="380"/>
      <c r="M172" s="380"/>
      <c r="N172" s="380"/>
      <c r="O172" s="380"/>
      <c r="P172" s="380"/>
      <c r="Q172" s="380"/>
      <c r="R172" s="380"/>
      <c r="S172" s="380"/>
      <c r="T172" s="380"/>
      <c r="U172" s="380"/>
      <c r="V172" s="380"/>
      <c r="W172" s="380"/>
      <c r="X172" s="380"/>
      <c r="Y172" s="54"/>
      <c r="Z172" s="54"/>
      <c r="AA172" s="43"/>
      <c r="AB172" s="54"/>
      <c r="AC172" s="54"/>
      <c r="AD172" s="54"/>
      <c r="AE172" s="54"/>
      <c r="AF172" s="54"/>
      <c r="AG172" s="54"/>
      <c r="AH172" s="54"/>
      <c r="AI172" s="54"/>
    </row>
    <row r="173" spans="1:59" hidden="1" x14ac:dyDescent="0.3">
      <c r="A173" s="12"/>
      <c r="B173" s="358"/>
      <c r="C173" s="358"/>
      <c r="D173" s="358"/>
      <c r="E173" s="358"/>
      <c r="F173" s="358"/>
      <c r="G173" s="358"/>
      <c r="H173" s="358"/>
      <c r="I173" s="358"/>
      <c r="J173" s="358"/>
      <c r="K173" s="358"/>
      <c r="L173" s="358"/>
      <c r="M173" s="358"/>
      <c r="N173" s="358"/>
      <c r="O173" s="358"/>
      <c r="P173" s="358"/>
      <c r="Q173" s="358"/>
      <c r="R173" s="358"/>
      <c r="S173" s="358"/>
      <c r="T173" s="358"/>
      <c r="U173" s="358"/>
      <c r="V173" s="358"/>
      <c r="W173" s="358"/>
      <c r="X173" s="358"/>
      <c r="Y173" s="2"/>
      <c r="Z173" s="2"/>
    </row>
    <row r="174" spans="1:59" ht="12.75" hidden="1" customHeight="1" x14ac:dyDescent="0.3">
      <c r="A174" s="52"/>
      <c r="B174" s="349" t="s">
        <v>694</v>
      </c>
      <c r="C174" s="349"/>
      <c r="D174" s="349"/>
      <c r="E174" s="349"/>
      <c r="F174" s="349"/>
      <c r="G174" s="349"/>
      <c r="H174" s="349"/>
      <c r="I174" s="349"/>
      <c r="J174" s="349"/>
      <c r="K174" s="349"/>
      <c r="L174" s="349"/>
      <c r="M174" s="349"/>
      <c r="N174" s="349"/>
      <c r="O174" s="349"/>
      <c r="P174" s="349"/>
      <c r="Q174" s="349"/>
      <c r="R174" s="349"/>
      <c r="S174" s="349"/>
      <c r="T174" s="349"/>
      <c r="U174" s="349"/>
      <c r="V174" s="349"/>
      <c r="W174" s="349"/>
      <c r="X174" s="349"/>
      <c r="Y174" s="54"/>
      <c r="Z174" s="54"/>
      <c r="AA174" s="43"/>
      <c r="AB174" s="54"/>
      <c r="AC174" s="54"/>
      <c r="AD174" s="54"/>
      <c r="AE174" s="54"/>
      <c r="AF174" s="54"/>
      <c r="AG174" s="54"/>
      <c r="AH174" s="54"/>
      <c r="AI174" s="54"/>
    </row>
    <row r="175" spans="1:59" ht="12.75" hidden="1" customHeight="1" x14ac:dyDescent="0.3">
      <c r="A175" s="52"/>
      <c r="B175" s="379" t="s">
        <v>336</v>
      </c>
      <c r="C175" s="379"/>
      <c r="D175" s="379"/>
      <c r="E175" s="379"/>
      <c r="F175" s="379"/>
      <c r="G175" s="379"/>
      <c r="H175" s="379"/>
      <c r="I175" s="379"/>
      <c r="J175" s="379"/>
      <c r="K175" s="379"/>
      <c r="L175" s="379"/>
      <c r="M175" s="379"/>
      <c r="N175" s="379"/>
      <c r="O175" s="379"/>
      <c r="P175" s="379"/>
      <c r="Q175" s="379"/>
      <c r="R175" s="379"/>
      <c r="S175" s="379"/>
      <c r="T175" s="379"/>
      <c r="U175" s="379"/>
      <c r="V175" s="379"/>
      <c r="W175" s="379"/>
      <c r="X175" s="379"/>
      <c r="Y175" s="54"/>
      <c r="Z175" s="54"/>
      <c r="AA175" s="43"/>
      <c r="AB175" s="54"/>
      <c r="AC175" s="54"/>
      <c r="AD175" s="54"/>
      <c r="AE175" s="54"/>
      <c r="AF175" s="54"/>
      <c r="AG175" s="54"/>
      <c r="AH175" s="54"/>
      <c r="AI175" s="54"/>
    </row>
    <row r="176" spans="1:59" ht="111.6" hidden="1" customHeight="1" x14ac:dyDescent="0.3">
      <c r="A176" s="52"/>
      <c r="B176" s="380"/>
      <c r="C176" s="380"/>
      <c r="D176" s="380"/>
      <c r="E176" s="380"/>
      <c r="F176" s="380"/>
      <c r="G176" s="380"/>
      <c r="H176" s="380"/>
      <c r="I176" s="380"/>
      <c r="J176" s="380"/>
      <c r="K176" s="380"/>
      <c r="L176" s="380"/>
      <c r="M176" s="380"/>
      <c r="N176" s="380"/>
      <c r="O176" s="380"/>
      <c r="P176" s="380"/>
      <c r="Q176" s="380"/>
      <c r="R176" s="380"/>
      <c r="S176" s="380"/>
      <c r="T176" s="380"/>
      <c r="U176" s="380"/>
      <c r="V176" s="380"/>
      <c r="W176" s="380"/>
      <c r="X176" s="380"/>
      <c r="Y176" s="54"/>
      <c r="Z176" s="54"/>
      <c r="AA176" s="43"/>
      <c r="AB176" s="54"/>
      <c r="AC176" s="54"/>
      <c r="AD176" s="54"/>
      <c r="AE176" s="54"/>
      <c r="AF176" s="54"/>
      <c r="AG176" s="54"/>
      <c r="AH176" s="54"/>
      <c r="AI176" s="54"/>
    </row>
    <row r="177" spans="1:35" ht="7.95" hidden="1" customHeight="1" x14ac:dyDescent="0.3">
      <c r="A177" s="12"/>
      <c r="B177" s="358"/>
      <c r="C177" s="358"/>
      <c r="D177" s="358"/>
      <c r="E177" s="358"/>
      <c r="F177" s="358"/>
      <c r="G177" s="358"/>
      <c r="H177" s="358"/>
      <c r="I177" s="358"/>
      <c r="J177" s="358"/>
      <c r="K177" s="358"/>
      <c r="L177" s="358"/>
      <c r="M177" s="358"/>
      <c r="N177" s="358"/>
      <c r="O177" s="358"/>
      <c r="P177" s="358"/>
      <c r="Q177" s="358"/>
      <c r="R177" s="358"/>
      <c r="S177" s="358"/>
      <c r="T177" s="358"/>
      <c r="U177" s="358"/>
      <c r="V177" s="358"/>
      <c r="W177" s="358"/>
      <c r="X177" s="358"/>
      <c r="Y177" s="2"/>
      <c r="Z177" s="2"/>
    </row>
    <row r="178" spans="1:35" s="1" customFormat="1" ht="15" hidden="1" customHeight="1" x14ac:dyDescent="0.3">
      <c r="A178" s="8"/>
      <c r="B178" s="421" t="s">
        <v>594</v>
      </c>
      <c r="C178" s="421"/>
      <c r="D178" s="421"/>
      <c r="E178" s="421"/>
      <c r="F178" s="421"/>
      <c r="G178" s="421"/>
      <c r="H178" s="421"/>
      <c r="I178" s="421"/>
      <c r="J178" s="421"/>
      <c r="K178" s="421"/>
      <c r="L178" s="421"/>
      <c r="M178" s="421"/>
      <c r="N178" s="421"/>
      <c r="O178" s="421"/>
      <c r="P178" s="421"/>
      <c r="Q178" s="421"/>
      <c r="R178" s="421"/>
      <c r="S178" s="421"/>
      <c r="T178" s="421"/>
      <c r="U178" s="421"/>
      <c r="V178" s="421"/>
      <c r="W178" s="421"/>
      <c r="X178" s="421"/>
      <c r="AA178" s="60"/>
    </row>
    <row r="179" spans="1:35" ht="12.75" hidden="1" customHeight="1" x14ac:dyDescent="0.3">
      <c r="A179" s="15" t="s">
        <v>80</v>
      </c>
      <c r="B179" s="419">
        <f>D157</f>
        <v>0</v>
      </c>
      <c r="C179" s="419"/>
      <c r="D179" s="419"/>
      <c r="E179" s="419"/>
      <c r="F179" s="419"/>
      <c r="G179" s="419"/>
      <c r="H179" s="419"/>
      <c r="I179" s="419"/>
      <c r="J179" s="419"/>
      <c r="K179" s="419"/>
      <c r="L179" s="419"/>
      <c r="M179" s="419"/>
      <c r="N179" s="419"/>
      <c r="O179" s="419"/>
      <c r="P179" s="419"/>
      <c r="Q179" s="419"/>
      <c r="R179" s="419"/>
      <c r="S179" s="419"/>
      <c r="T179" s="419"/>
      <c r="U179" s="419"/>
      <c r="V179" s="419"/>
      <c r="W179" s="420">
        <f>SUM(W181:X195)</f>
        <v>0</v>
      </c>
      <c r="X179" s="420"/>
      <c r="Y179" s="54"/>
      <c r="Z179" s="54"/>
      <c r="AA179" s="43"/>
      <c r="AB179" s="54"/>
      <c r="AC179" s="54"/>
      <c r="AD179" s="54"/>
      <c r="AE179" s="54"/>
      <c r="AF179" s="54"/>
      <c r="AG179" s="54"/>
      <c r="AH179" s="54"/>
      <c r="AI179" s="54"/>
    </row>
    <row r="180" spans="1:35" ht="7.95" hidden="1" customHeight="1" x14ac:dyDescent="0.3">
      <c r="A180" s="12"/>
      <c r="B180" s="358"/>
      <c r="C180" s="358"/>
      <c r="D180" s="358"/>
      <c r="E180" s="358"/>
      <c r="F180" s="358"/>
      <c r="G180" s="358"/>
      <c r="H180" s="358"/>
      <c r="I180" s="358"/>
      <c r="J180" s="358"/>
      <c r="K180" s="358"/>
      <c r="L180" s="358"/>
      <c r="M180" s="358"/>
      <c r="N180" s="358"/>
      <c r="O180" s="358"/>
      <c r="P180" s="358"/>
      <c r="Q180" s="358"/>
      <c r="R180" s="358"/>
      <c r="S180" s="358"/>
      <c r="T180" s="358"/>
      <c r="U180" s="358"/>
      <c r="V180" s="358"/>
      <c r="W180" s="358"/>
      <c r="X180" s="358"/>
      <c r="Y180" s="2"/>
      <c r="Z180" s="2"/>
    </row>
    <row r="181" spans="1:35" ht="12.75" hidden="1" customHeight="1" x14ac:dyDescent="0.3">
      <c r="A181" s="52"/>
      <c r="B181" s="372"/>
      <c r="C181" s="372"/>
      <c r="D181" s="372"/>
      <c r="E181" s="372"/>
      <c r="F181" s="372"/>
      <c r="G181" s="372"/>
      <c r="H181" s="372"/>
      <c r="I181" s="372"/>
      <c r="J181" s="372"/>
      <c r="K181" s="372"/>
      <c r="L181" s="372"/>
      <c r="M181" s="372"/>
      <c r="N181" s="372"/>
      <c r="O181" s="372"/>
      <c r="P181" s="372"/>
      <c r="Q181" s="372"/>
      <c r="R181" s="372"/>
      <c r="S181" s="372"/>
      <c r="T181" s="372"/>
      <c r="U181" s="372"/>
      <c r="V181" s="372"/>
      <c r="W181" s="373"/>
      <c r="X181" s="373"/>
      <c r="Y181" s="54"/>
      <c r="Z181" s="54"/>
      <c r="AA181" s="43"/>
      <c r="AB181" s="54"/>
      <c r="AC181" s="54"/>
      <c r="AD181" s="54"/>
      <c r="AE181" s="54"/>
      <c r="AF181" s="54"/>
      <c r="AG181" s="54"/>
      <c r="AH181" s="54"/>
      <c r="AI181" s="54"/>
    </row>
    <row r="182" spans="1:35" ht="12.75" hidden="1" customHeight="1" x14ac:dyDescent="0.3">
      <c r="A182" s="52"/>
      <c r="B182" s="422"/>
      <c r="C182" s="422"/>
      <c r="D182" s="422"/>
      <c r="E182" s="422"/>
      <c r="F182" s="422"/>
      <c r="G182" s="422"/>
      <c r="H182" s="422"/>
      <c r="I182" s="422"/>
      <c r="J182" s="422"/>
      <c r="K182" s="422"/>
      <c r="L182" s="422"/>
      <c r="M182" s="422"/>
      <c r="N182" s="422"/>
      <c r="O182" s="422"/>
      <c r="P182" s="422"/>
      <c r="Q182" s="422"/>
      <c r="R182" s="422"/>
      <c r="S182" s="422"/>
      <c r="T182" s="422"/>
      <c r="U182" s="422"/>
      <c r="V182" s="422"/>
      <c r="W182" s="360"/>
      <c r="X182" s="360"/>
      <c r="Y182" s="54"/>
      <c r="Z182" s="54"/>
      <c r="AA182" s="43"/>
      <c r="AB182" s="54"/>
      <c r="AC182" s="54"/>
      <c r="AD182" s="54"/>
      <c r="AE182" s="54"/>
      <c r="AF182" s="54"/>
      <c r="AG182" s="54"/>
      <c r="AH182" s="54"/>
      <c r="AI182" s="54"/>
    </row>
    <row r="183" spans="1:35" ht="12.75" hidden="1" customHeight="1" x14ac:dyDescent="0.3">
      <c r="A183" s="52"/>
      <c r="B183" s="361"/>
      <c r="C183" s="362"/>
      <c r="D183" s="362"/>
      <c r="E183" s="362"/>
      <c r="F183" s="362"/>
      <c r="G183" s="362"/>
      <c r="H183" s="362"/>
      <c r="I183" s="362"/>
      <c r="J183" s="362"/>
      <c r="K183" s="362"/>
      <c r="L183" s="362"/>
      <c r="M183" s="362"/>
      <c r="N183" s="362"/>
      <c r="O183" s="362"/>
      <c r="P183" s="362"/>
      <c r="Q183" s="362"/>
      <c r="R183" s="362"/>
      <c r="S183" s="362"/>
      <c r="T183" s="362"/>
      <c r="U183" s="362"/>
      <c r="V183" s="363"/>
      <c r="W183" s="417"/>
      <c r="X183" s="418"/>
      <c r="Y183" s="54"/>
      <c r="Z183" s="54"/>
      <c r="AA183" s="43"/>
      <c r="AB183" s="54"/>
      <c r="AC183" s="54"/>
      <c r="AD183" s="54"/>
      <c r="AE183" s="54"/>
      <c r="AF183" s="54"/>
      <c r="AG183" s="54"/>
      <c r="AH183" s="54"/>
      <c r="AI183" s="54"/>
    </row>
    <row r="184" spans="1:35" ht="12.75" hidden="1" customHeight="1" x14ac:dyDescent="0.3">
      <c r="A184" s="52"/>
      <c r="B184" s="361"/>
      <c r="C184" s="362"/>
      <c r="D184" s="362"/>
      <c r="E184" s="362"/>
      <c r="F184" s="362"/>
      <c r="G184" s="362"/>
      <c r="H184" s="362"/>
      <c r="I184" s="362"/>
      <c r="J184" s="362"/>
      <c r="K184" s="362"/>
      <c r="L184" s="362"/>
      <c r="M184" s="362"/>
      <c r="N184" s="362"/>
      <c r="O184" s="362"/>
      <c r="P184" s="362"/>
      <c r="Q184" s="362"/>
      <c r="R184" s="362"/>
      <c r="S184" s="362"/>
      <c r="T184" s="362"/>
      <c r="U184" s="362"/>
      <c r="V184" s="363"/>
      <c r="W184" s="360"/>
      <c r="X184" s="360"/>
      <c r="Y184" s="54"/>
      <c r="Z184" s="54"/>
      <c r="AA184" s="43"/>
      <c r="AB184" s="54"/>
      <c r="AC184" s="54"/>
      <c r="AD184" s="54"/>
      <c r="AE184" s="54"/>
      <c r="AF184" s="54"/>
      <c r="AG184" s="54"/>
      <c r="AH184" s="54"/>
      <c r="AI184" s="54"/>
    </row>
    <row r="185" spans="1:35" ht="12.75" hidden="1" customHeight="1" x14ac:dyDescent="0.3">
      <c r="A185" s="52"/>
      <c r="B185" s="377"/>
      <c r="C185" s="377"/>
      <c r="D185" s="377"/>
      <c r="E185" s="377"/>
      <c r="F185" s="377"/>
      <c r="G185" s="377"/>
      <c r="H185" s="377"/>
      <c r="I185" s="377"/>
      <c r="J185" s="377"/>
      <c r="K185" s="377"/>
      <c r="L185" s="377"/>
      <c r="M185" s="377"/>
      <c r="N185" s="377"/>
      <c r="O185" s="377"/>
      <c r="P185" s="377"/>
      <c r="Q185" s="377"/>
      <c r="R185" s="377"/>
      <c r="S185" s="377"/>
      <c r="T185" s="377"/>
      <c r="U185" s="377"/>
      <c r="V185" s="377"/>
      <c r="W185" s="360"/>
      <c r="X185" s="360"/>
      <c r="Y185" s="54"/>
      <c r="Z185" s="54"/>
      <c r="AA185" s="43"/>
      <c r="AB185" s="54"/>
      <c r="AC185" s="54"/>
      <c r="AD185" s="54"/>
      <c r="AE185" s="54"/>
      <c r="AF185" s="54"/>
      <c r="AG185" s="54"/>
      <c r="AH185" s="54"/>
      <c r="AI185" s="54"/>
    </row>
    <row r="186" spans="1:35" ht="12.75" hidden="1" customHeight="1" x14ac:dyDescent="0.3">
      <c r="A186" s="52"/>
      <c r="B186" s="377"/>
      <c r="C186" s="377"/>
      <c r="D186" s="377"/>
      <c r="E186" s="377"/>
      <c r="F186" s="377"/>
      <c r="G186" s="377"/>
      <c r="H186" s="377"/>
      <c r="I186" s="377"/>
      <c r="J186" s="377"/>
      <c r="K186" s="377"/>
      <c r="L186" s="377"/>
      <c r="M186" s="377"/>
      <c r="N186" s="377"/>
      <c r="O186" s="377"/>
      <c r="P186" s="377"/>
      <c r="Q186" s="377"/>
      <c r="R186" s="377"/>
      <c r="S186" s="377"/>
      <c r="T186" s="377"/>
      <c r="U186" s="377"/>
      <c r="V186" s="377"/>
      <c r="W186" s="360"/>
      <c r="X186" s="360"/>
      <c r="Y186" s="54"/>
      <c r="Z186" s="54"/>
      <c r="AA186" s="43"/>
      <c r="AB186" s="54"/>
      <c r="AC186" s="54"/>
      <c r="AD186" s="54"/>
      <c r="AE186" s="54"/>
      <c r="AF186" s="54"/>
      <c r="AG186" s="54"/>
      <c r="AH186" s="54"/>
      <c r="AI186" s="54"/>
    </row>
    <row r="187" spans="1:35" ht="12.75" hidden="1" customHeight="1" x14ac:dyDescent="0.3">
      <c r="A187" s="52"/>
      <c r="B187" s="377"/>
      <c r="C187" s="377"/>
      <c r="D187" s="377"/>
      <c r="E187" s="377"/>
      <c r="F187" s="377"/>
      <c r="G187" s="377"/>
      <c r="H187" s="377"/>
      <c r="I187" s="377"/>
      <c r="J187" s="377"/>
      <c r="K187" s="377"/>
      <c r="L187" s="377"/>
      <c r="M187" s="377"/>
      <c r="N187" s="377"/>
      <c r="O187" s="377"/>
      <c r="P187" s="377"/>
      <c r="Q187" s="377"/>
      <c r="R187" s="377"/>
      <c r="S187" s="377"/>
      <c r="T187" s="377"/>
      <c r="U187" s="377"/>
      <c r="V187" s="377"/>
      <c r="W187" s="360"/>
      <c r="X187" s="360"/>
      <c r="Y187" s="54"/>
      <c r="Z187" s="54"/>
      <c r="AA187" s="43"/>
      <c r="AB187" s="54"/>
      <c r="AC187" s="54"/>
      <c r="AD187" s="54"/>
      <c r="AE187" s="54"/>
      <c r="AF187" s="54"/>
      <c r="AG187" s="54"/>
      <c r="AH187" s="54"/>
      <c r="AI187" s="54"/>
    </row>
    <row r="188" spans="1:35" ht="12.75" hidden="1" customHeight="1" x14ac:dyDescent="0.3">
      <c r="A188" s="52"/>
      <c r="B188" s="377"/>
      <c r="C188" s="377"/>
      <c r="D188" s="377"/>
      <c r="E188" s="377"/>
      <c r="F188" s="377"/>
      <c r="G188" s="377"/>
      <c r="H188" s="377"/>
      <c r="I188" s="377"/>
      <c r="J188" s="377"/>
      <c r="K188" s="377"/>
      <c r="L188" s="377"/>
      <c r="M188" s="377"/>
      <c r="N188" s="377"/>
      <c r="O188" s="377"/>
      <c r="P188" s="377"/>
      <c r="Q188" s="377"/>
      <c r="R188" s="377"/>
      <c r="S188" s="377"/>
      <c r="T188" s="377"/>
      <c r="U188" s="377"/>
      <c r="V188" s="377"/>
      <c r="W188" s="360"/>
      <c r="X188" s="360"/>
      <c r="Y188" s="54"/>
      <c r="Z188" s="54"/>
      <c r="AA188" s="43"/>
      <c r="AB188" s="54"/>
      <c r="AC188" s="54"/>
      <c r="AD188" s="54"/>
      <c r="AE188" s="54"/>
      <c r="AF188" s="54"/>
      <c r="AG188" s="54"/>
      <c r="AH188" s="54"/>
      <c r="AI188" s="54"/>
    </row>
    <row r="189" spans="1:35" ht="12.75" hidden="1" customHeight="1" x14ac:dyDescent="0.3">
      <c r="A189" s="52"/>
      <c r="B189" s="377"/>
      <c r="C189" s="377"/>
      <c r="D189" s="377"/>
      <c r="E189" s="377"/>
      <c r="F189" s="377"/>
      <c r="G189" s="377"/>
      <c r="H189" s="377"/>
      <c r="I189" s="377"/>
      <c r="J189" s="377"/>
      <c r="K189" s="377"/>
      <c r="L189" s="377"/>
      <c r="M189" s="377"/>
      <c r="N189" s="377"/>
      <c r="O189" s="377"/>
      <c r="P189" s="377"/>
      <c r="Q189" s="377"/>
      <c r="R189" s="377"/>
      <c r="S189" s="377"/>
      <c r="T189" s="377"/>
      <c r="U189" s="377"/>
      <c r="V189" s="377"/>
      <c r="W189" s="360"/>
      <c r="X189" s="360"/>
      <c r="Y189" s="54"/>
      <c r="Z189" s="54"/>
      <c r="AA189" s="43"/>
      <c r="AB189" s="54"/>
      <c r="AC189" s="54"/>
      <c r="AD189" s="54"/>
      <c r="AE189" s="54"/>
      <c r="AF189" s="54"/>
      <c r="AG189" s="54"/>
      <c r="AH189" s="54"/>
      <c r="AI189" s="54"/>
    </row>
    <row r="190" spans="1:35" ht="12.75" hidden="1" customHeight="1" x14ac:dyDescent="0.3">
      <c r="A190" s="52"/>
      <c r="B190" s="377"/>
      <c r="C190" s="377"/>
      <c r="D190" s="377"/>
      <c r="E190" s="377"/>
      <c r="F190" s="377"/>
      <c r="G190" s="377"/>
      <c r="H190" s="377"/>
      <c r="I190" s="377"/>
      <c r="J190" s="377"/>
      <c r="K190" s="377"/>
      <c r="L190" s="377"/>
      <c r="M190" s="377"/>
      <c r="N190" s="377"/>
      <c r="O190" s="377"/>
      <c r="P190" s="377"/>
      <c r="Q190" s="377"/>
      <c r="R190" s="377"/>
      <c r="S190" s="377"/>
      <c r="T190" s="377"/>
      <c r="U190" s="377"/>
      <c r="V190" s="377"/>
      <c r="W190" s="360"/>
      <c r="X190" s="360"/>
      <c r="Y190" s="54"/>
      <c r="Z190" s="54"/>
      <c r="AA190" s="43"/>
      <c r="AB190" s="54"/>
      <c r="AC190" s="54"/>
      <c r="AD190" s="54"/>
      <c r="AE190" s="54"/>
      <c r="AF190" s="54"/>
      <c r="AG190" s="54"/>
      <c r="AH190" s="54"/>
      <c r="AI190" s="54"/>
    </row>
    <row r="191" spans="1:35" ht="12.75" hidden="1" customHeight="1" x14ac:dyDescent="0.3">
      <c r="A191" s="52"/>
      <c r="B191" s="377"/>
      <c r="C191" s="377"/>
      <c r="D191" s="377"/>
      <c r="E191" s="377"/>
      <c r="F191" s="377"/>
      <c r="G191" s="377"/>
      <c r="H191" s="377"/>
      <c r="I191" s="377"/>
      <c r="J191" s="377"/>
      <c r="K191" s="377"/>
      <c r="L191" s="377"/>
      <c r="M191" s="377"/>
      <c r="N191" s="377"/>
      <c r="O191" s="377"/>
      <c r="P191" s="377"/>
      <c r="Q191" s="377"/>
      <c r="R191" s="377"/>
      <c r="S191" s="377"/>
      <c r="T191" s="377"/>
      <c r="U191" s="377"/>
      <c r="V191" s="377"/>
      <c r="W191" s="360"/>
      <c r="X191" s="360"/>
      <c r="Y191" s="54"/>
      <c r="Z191" s="54"/>
      <c r="AA191" s="43"/>
      <c r="AB191" s="54"/>
      <c r="AC191" s="54"/>
      <c r="AD191" s="54"/>
      <c r="AE191" s="54"/>
      <c r="AF191" s="54"/>
      <c r="AG191" s="54"/>
      <c r="AH191" s="54"/>
      <c r="AI191" s="54"/>
    </row>
    <row r="192" spans="1:35" ht="12.75" hidden="1" customHeight="1" x14ac:dyDescent="0.3">
      <c r="A192" s="52"/>
      <c r="B192" s="377"/>
      <c r="C192" s="377"/>
      <c r="D192" s="377"/>
      <c r="E192" s="377"/>
      <c r="F192" s="377"/>
      <c r="G192" s="377"/>
      <c r="H192" s="377"/>
      <c r="I192" s="377"/>
      <c r="J192" s="377"/>
      <c r="K192" s="377"/>
      <c r="L192" s="377"/>
      <c r="M192" s="377"/>
      <c r="N192" s="377"/>
      <c r="O192" s="377"/>
      <c r="P192" s="377"/>
      <c r="Q192" s="377"/>
      <c r="R192" s="377"/>
      <c r="S192" s="377"/>
      <c r="T192" s="377"/>
      <c r="U192" s="377"/>
      <c r="V192" s="377"/>
      <c r="W192" s="360"/>
      <c r="X192" s="360"/>
      <c r="Y192" s="54"/>
      <c r="Z192" s="54"/>
      <c r="AA192" s="43"/>
      <c r="AB192" s="54"/>
      <c r="AC192" s="54"/>
      <c r="AD192" s="54"/>
      <c r="AE192" s="54"/>
      <c r="AF192" s="54"/>
      <c r="AG192" s="54"/>
      <c r="AH192" s="54"/>
      <c r="AI192" s="54"/>
    </row>
    <row r="193" spans="1:59" ht="12.75" hidden="1" customHeight="1" x14ac:dyDescent="0.3">
      <c r="A193" s="52"/>
      <c r="B193" s="377"/>
      <c r="C193" s="377"/>
      <c r="D193" s="377"/>
      <c r="E193" s="377"/>
      <c r="F193" s="377"/>
      <c r="G193" s="377"/>
      <c r="H193" s="377"/>
      <c r="I193" s="377"/>
      <c r="J193" s="377"/>
      <c r="K193" s="377"/>
      <c r="L193" s="377"/>
      <c r="M193" s="377"/>
      <c r="N193" s="377"/>
      <c r="O193" s="377"/>
      <c r="P193" s="377"/>
      <c r="Q193" s="377"/>
      <c r="R193" s="377"/>
      <c r="S193" s="377"/>
      <c r="T193" s="377"/>
      <c r="U193" s="377"/>
      <c r="V193" s="377"/>
      <c r="W193" s="360"/>
      <c r="X193" s="360"/>
      <c r="Y193" s="54"/>
      <c r="Z193" s="54"/>
      <c r="AA193" s="43"/>
      <c r="AB193" s="54"/>
      <c r="AC193" s="54"/>
      <c r="AD193" s="54"/>
      <c r="AE193" s="54"/>
      <c r="AF193" s="54"/>
      <c r="AG193" s="54"/>
      <c r="AH193" s="54"/>
      <c r="AI193" s="54"/>
    </row>
    <row r="194" spans="1:59" ht="12.75" hidden="1" customHeight="1" x14ac:dyDescent="0.3">
      <c r="A194" s="52"/>
      <c r="B194" s="377"/>
      <c r="C194" s="377"/>
      <c r="D194" s="377"/>
      <c r="E194" s="377"/>
      <c r="F194" s="377"/>
      <c r="G194" s="377"/>
      <c r="H194" s="377"/>
      <c r="I194" s="377"/>
      <c r="J194" s="377"/>
      <c r="K194" s="377"/>
      <c r="L194" s="377"/>
      <c r="M194" s="377"/>
      <c r="N194" s="377"/>
      <c r="O194" s="377"/>
      <c r="P194" s="377"/>
      <c r="Q194" s="377"/>
      <c r="R194" s="377"/>
      <c r="S194" s="377"/>
      <c r="T194" s="377"/>
      <c r="U194" s="377"/>
      <c r="V194" s="377"/>
      <c r="W194" s="360"/>
      <c r="X194" s="360"/>
      <c r="Y194" s="54"/>
      <c r="Z194" s="54"/>
      <c r="AA194" s="43"/>
      <c r="AB194" s="54"/>
      <c r="AC194" s="54"/>
      <c r="AD194" s="54"/>
      <c r="AE194" s="54"/>
      <c r="AF194" s="54"/>
      <c r="AG194" s="54"/>
      <c r="AH194" s="54"/>
      <c r="AI194" s="54"/>
    </row>
    <row r="195" spans="1:59" ht="12.75" hidden="1" customHeight="1" x14ac:dyDescent="0.3">
      <c r="A195" s="52"/>
      <c r="B195" s="377"/>
      <c r="C195" s="377"/>
      <c r="D195" s="377"/>
      <c r="E195" s="377"/>
      <c r="F195" s="377"/>
      <c r="G195" s="377"/>
      <c r="H195" s="377"/>
      <c r="I195" s="377"/>
      <c r="J195" s="377"/>
      <c r="K195" s="377"/>
      <c r="L195" s="377"/>
      <c r="M195" s="377"/>
      <c r="N195" s="377"/>
      <c r="O195" s="377"/>
      <c r="P195" s="377"/>
      <c r="Q195" s="377"/>
      <c r="R195" s="377"/>
      <c r="S195" s="377"/>
      <c r="T195" s="377"/>
      <c r="U195" s="377"/>
      <c r="V195" s="377"/>
      <c r="W195" s="360"/>
      <c r="X195" s="360"/>
      <c r="Y195" s="54"/>
      <c r="Z195" s="54"/>
      <c r="AA195" s="43"/>
      <c r="AB195" s="54"/>
      <c r="AC195" s="54"/>
      <c r="AD195" s="54"/>
      <c r="AE195" s="54"/>
      <c r="AF195" s="54"/>
      <c r="AG195" s="54"/>
      <c r="AH195" s="54"/>
      <c r="AI195" s="54"/>
    </row>
    <row r="196" spans="1:59" ht="7.95" customHeight="1" x14ac:dyDescent="0.3">
      <c r="A196" s="12"/>
      <c r="B196" s="358"/>
      <c r="C196" s="358"/>
      <c r="D196" s="358"/>
      <c r="E196" s="358"/>
      <c r="F196" s="358"/>
      <c r="G196" s="358"/>
      <c r="H196" s="358"/>
      <c r="I196" s="358"/>
      <c r="J196" s="358"/>
      <c r="K196" s="358"/>
      <c r="L196" s="358"/>
      <c r="M196" s="358"/>
      <c r="N196" s="358"/>
      <c r="O196" s="358"/>
      <c r="P196" s="358"/>
      <c r="Q196" s="358"/>
      <c r="R196" s="358"/>
      <c r="S196" s="358"/>
      <c r="T196" s="358"/>
      <c r="U196" s="358"/>
      <c r="V196" s="358"/>
      <c r="W196" s="358"/>
      <c r="X196" s="358"/>
      <c r="Y196" s="2"/>
      <c r="Z196" s="2"/>
    </row>
    <row r="197" spans="1:59" ht="15" customHeight="1" x14ac:dyDescent="0.3">
      <c r="A197" s="52"/>
      <c r="B197" s="451" t="s">
        <v>81</v>
      </c>
      <c r="C197" s="452"/>
      <c r="D197" s="510"/>
      <c r="E197" s="510"/>
      <c r="F197" s="510"/>
      <c r="G197" s="510"/>
      <c r="H197" s="510"/>
      <c r="I197" s="510"/>
      <c r="J197" s="510"/>
      <c r="K197" s="510"/>
      <c r="L197" s="510"/>
      <c r="M197" s="510"/>
      <c r="N197" s="510"/>
      <c r="O197" s="510"/>
      <c r="P197" s="510"/>
      <c r="Q197" s="510"/>
      <c r="R197" s="510"/>
      <c r="S197" s="510"/>
      <c r="T197" s="453" t="s">
        <v>78</v>
      </c>
      <c r="U197" s="453"/>
      <c r="V197" s="453"/>
      <c r="W197" s="453"/>
      <c r="X197" s="454"/>
      <c r="Y197" s="2"/>
      <c r="Z197" s="2"/>
    </row>
    <row r="198" spans="1:59" ht="15" hidden="1" customHeight="1" x14ac:dyDescent="0.3">
      <c r="A198" s="52"/>
      <c r="B198" s="349" t="s">
        <v>17</v>
      </c>
      <c r="C198" s="349"/>
      <c r="D198" s="391"/>
      <c r="E198" s="391"/>
      <c r="F198" s="391"/>
      <c r="G198" s="391"/>
      <c r="H198" s="391"/>
      <c r="I198" s="391"/>
      <c r="J198" s="391"/>
      <c r="K198" s="391"/>
      <c r="L198" s="391"/>
      <c r="M198" s="391"/>
      <c r="N198" s="391"/>
      <c r="O198" s="391"/>
      <c r="P198" s="391"/>
      <c r="Q198" s="391"/>
      <c r="R198" s="391"/>
      <c r="S198" s="391"/>
      <c r="T198" s="391"/>
      <c r="U198" s="391"/>
      <c r="V198" s="391"/>
      <c r="W198" s="391"/>
      <c r="X198" s="391"/>
      <c r="Y198" s="2"/>
      <c r="Z198" s="2"/>
    </row>
    <row r="199" spans="1:59" ht="15" hidden="1" customHeight="1" x14ac:dyDescent="0.3">
      <c r="A199" s="52"/>
      <c r="B199" s="349" t="s">
        <v>18</v>
      </c>
      <c r="C199" s="349"/>
      <c r="D199" s="391"/>
      <c r="E199" s="391"/>
      <c r="F199" s="391"/>
      <c r="G199" s="391"/>
      <c r="H199" s="391"/>
      <c r="I199" s="391"/>
      <c r="J199" s="391"/>
      <c r="K199" s="391"/>
      <c r="L199" s="391"/>
      <c r="M199" s="391"/>
      <c r="N199" s="391"/>
      <c r="O199" s="391"/>
      <c r="P199" s="391"/>
      <c r="Q199" s="391"/>
      <c r="R199" s="391"/>
      <c r="S199" s="391"/>
      <c r="T199" s="391"/>
      <c r="U199" s="391"/>
      <c r="V199" s="391"/>
      <c r="W199" s="391"/>
      <c r="X199" s="391"/>
      <c r="Y199" s="2"/>
      <c r="Z199" s="2"/>
    </row>
    <row r="200" spans="1:59" ht="15" hidden="1" customHeight="1" x14ac:dyDescent="0.3">
      <c r="A200" s="52"/>
      <c r="B200" s="349" t="s">
        <v>59</v>
      </c>
      <c r="C200" s="349"/>
      <c r="D200" s="391" t="s">
        <v>32</v>
      </c>
      <c r="E200" s="391"/>
      <c r="F200" s="391"/>
      <c r="G200" s="391"/>
      <c r="H200" s="391"/>
      <c r="I200" s="391"/>
      <c r="J200" s="391"/>
      <c r="K200" s="391"/>
      <c r="L200" s="391"/>
      <c r="M200" s="391"/>
      <c r="N200" s="391"/>
      <c r="O200" s="391"/>
      <c r="P200" s="391"/>
      <c r="Q200" s="391"/>
      <c r="R200" s="391"/>
      <c r="S200" s="391"/>
      <c r="T200" s="391"/>
      <c r="U200" s="391"/>
      <c r="V200" s="391"/>
      <c r="W200" s="391"/>
      <c r="X200" s="391"/>
      <c r="Y200" s="2"/>
      <c r="Z200" s="2"/>
    </row>
    <row r="201" spans="1:59" s="1" customFormat="1" ht="15" hidden="1" customHeight="1" x14ac:dyDescent="0.3">
      <c r="A201" s="8"/>
      <c r="B201" s="349" t="s">
        <v>79</v>
      </c>
      <c r="C201" s="349"/>
      <c r="D201" s="349"/>
      <c r="E201" s="349"/>
      <c r="F201" s="349"/>
      <c r="G201" s="349"/>
      <c r="H201" s="349"/>
      <c r="I201" s="349"/>
      <c r="J201" s="349"/>
      <c r="K201" s="349"/>
      <c r="L201" s="349"/>
      <c r="M201" s="349"/>
      <c r="N201" s="349"/>
      <c r="O201" s="349"/>
      <c r="P201" s="349"/>
      <c r="Q201" s="349"/>
      <c r="R201" s="349"/>
      <c r="S201" s="349"/>
      <c r="T201" s="349"/>
      <c r="U201" s="349"/>
      <c r="V201" s="349"/>
      <c r="W201" s="349"/>
      <c r="X201" s="40" t="s">
        <v>32</v>
      </c>
      <c r="AA201" s="60"/>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row>
    <row r="202" spans="1:59" s="1" customFormat="1" ht="15" hidden="1" customHeight="1" x14ac:dyDescent="0.3">
      <c r="A202" s="8"/>
      <c r="B202" s="349" t="s">
        <v>62</v>
      </c>
      <c r="C202" s="349"/>
      <c r="D202" s="349"/>
      <c r="E202" s="349"/>
      <c r="F202" s="357" t="s">
        <v>63</v>
      </c>
      <c r="G202" s="357"/>
      <c r="H202" s="357"/>
      <c r="I202" s="357"/>
      <c r="J202" s="357"/>
      <c r="K202" s="357"/>
      <c r="L202" s="357"/>
      <c r="M202" s="357"/>
      <c r="N202" s="357"/>
      <c r="O202" s="357"/>
      <c r="P202" s="357"/>
      <c r="Q202" s="357"/>
      <c r="R202" s="357"/>
      <c r="S202" s="357"/>
      <c r="T202" s="357"/>
      <c r="U202" s="357"/>
      <c r="V202" s="357"/>
      <c r="W202" s="54"/>
      <c r="X202" s="88"/>
      <c r="AA202" s="60"/>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row>
    <row r="203" spans="1:59" ht="15" hidden="1" customHeight="1" x14ac:dyDescent="0.3">
      <c r="A203" s="52"/>
      <c r="B203" s="349" t="s">
        <v>64</v>
      </c>
      <c r="C203" s="349"/>
      <c r="D203" s="450"/>
      <c r="E203" s="450"/>
      <c r="F203" s="450"/>
      <c r="G203" s="450"/>
      <c r="H203" s="450"/>
      <c r="I203" s="450"/>
      <c r="J203" s="450"/>
      <c r="K203" s="450"/>
      <c r="L203" s="450"/>
      <c r="M203" s="450"/>
      <c r="N203" s="450"/>
      <c r="O203" s="381" t="s">
        <v>65</v>
      </c>
      <c r="P203" s="381"/>
      <c r="Q203" s="381"/>
      <c r="R203" s="381"/>
      <c r="S203" s="381"/>
      <c r="T203" s="381"/>
      <c r="U203" s="381"/>
      <c r="V203" s="381"/>
      <c r="W203" s="381"/>
      <c r="X203" s="381"/>
      <c r="Y203" s="2"/>
      <c r="Z203" s="2"/>
    </row>
    <row r="204" spans="1:59" ht="15" hidden="1" customHeight="1" x14ac:dyDescent="0.3">
      <c r="A204" s="52"/>
      <c r="B204" s="349" t="s">
        <v>66</v>
      </c>
      <c r="C204" s="349"/>
      <c r="D204" s="391" t="s">
        <v>67</v>
      </c>
      <c r="E204" s="391"/>
      <c r="F204" s="391"/>
      <c r="G204" s="391"/>
      <c r="H204" s="391"/>
      <c r="I204" s="391"/>
      <c r="J204" s="391"/>
      <c r="K204" s="391"/>
      <c r="L204" s="391"/>
      <c r="M204" s="391"/>
      <c r="N204" s="391"/>
      <c r="O204" s="391"/>
      <c r="P204" s="391"/>
      <c r="Q204" s="391"/>
      <c r="R204" s="391"/>
      <c r="S204" s="391"/>
      <c r="T204" s="391"/>
      <c r="U204" s="391"/>
      <c r="V204" s="391"/>
      <c r="W204" s="359" t="s">
        <v>68</v>
      </c>
      <c r="X204" s="359"/>
      <c r="Y204" s="2"/>
      <c r="Z204" s="2"/>
    </row>
    <row r="205" spans="1:59" ht="7.95" hidden="1" customHeight="1" x14ac:dyDescent="0.3">
      <c r="A205" s="12"/>
      <c r="B205" s="358"/>
      <c r="C205" s="358"/>
      <c r="D205" s="358"/>
      <c r="E205" s="358"/>
      <c r="F205" s="358"/>
      <c r="G205" s="358"/>
      <c r="H205" s="358"/>
      <c r="I205" s="358"/>
      <c r="J205" s="358"/>
      <c r="K205" s="358"/>
      <c r="L205" s="358"/>
      <c r="M205" s="358"/>
      <c r="N205" s="358"/>
      <c r="O205" s="358"/>
      <c r="P205" s="358"/>
      <c r="Q205" s="358"/>
      <c r="R205" s="358"/>
      <c r="S205" s="358"/>
      <c r="T205" s="358"/>
      <c r="U205" s="358"/>
      <c r="V205" s="358"/>
      <c r="W205" s="358"/>
      <c r="X205" s="358"/>
      <c r="Y205" s="2"/>
      <c r="Z205" s="2"/>
    </row>
    <row r="206" spans="1:59" ht="14.4" hidden="1" customHeight="1" x14ac:dyDescent="0.3">
      <c r="A206" s="52"/>
      <c r="B206" s="411" t="s">
        <v>69</v>
      </c>
      <c r="C206" s="411"/>
      <c r="D206" s="411"/>
      <c r="E206" s="411"/>
      <c r="F206" s="411"/>
      <c r="G206" s="411"/>
      <c r="H206" s="411"/>
      <c r="I206" s="411"/>
      <c r="J206" s="411"/>
      <c r="K206" s="411"/>
      <c r="L206" s="411"/>
      <c r="M206" s="411"/>
      <c r="N206" s="411"/>
      <c r="O206" s="411"/>
      <c r="P206" s="411"/>
      <c r="Q206" s="411"/>
      <c r="R206" s="411"/>
      <c r="S206" s="411"/>
      <c r="T206" s="411"/>
      <c r="U206" s="411"/>
      <c r="V206" s="411"/>
      <c r="W206" s="411"/>
      <c r="X206" s="411"/>
      <c r="Y206" s="54"/>
      <c r="Z206" s="54"/>
      <c r="AA206" s="43"/>
    </row>
    <row r="207" spans="1:59" ht="12.75" hidden="1" customHeight="1" x14ac:dyDescent="0.3">
      <c r="A207" s="52"/>
      <c r="B207" s="349" t="s">
        <v>71</v>
      </c>
      <c r="C207" s="349"/>
      <c r="D207" s="349"/>
      <c r="E207" s="349"/>
      <c r="F207" s="349"/>
      <c r="G207" s="349"/>
      <c r="H207" s="349"/>
      <c r="I207" s="349"/>
      <c r="J207" s="349"/>
      <c r="K207" s="349"/>
      <c r="L207" s="349"/>
      <c r="M207" s="349"/>
      <c r="N207" s="349"/>
      <c r="O207" s="349"/>
      <c r="P207" s="349"/>
      <c r="Q207" s="349"/>
      <c r="R207" s="349"/>
      <c r="S207" s="349"/>
      <c r="T207" s="349"/>
      <c r="U207" s="349"/>
      <c r="V207" s="349"/>
      <c r="W207" s="349"/>
      <c r="X207" s="349"/>
      <c r="Y207" s="54"/>
      <c r="Z207" s="54"/>
      <c r="AA207" s="43"/>
    </row>
    <row r="208" spans="1:59" ht="19.2" hidden="1" customHeight="1" x14ac:dyDescent="0.3">
      <c r="A208" s="52"/>
      <c r="B208" s="380"/>
      <c r="C208" s="380"/>
      <c r="D208" s="380"/>
      <c r="E208" s="380"/>
      <c r="F208" s="380"/>
      <c r="G208" s="380"/>
      <c r="H208" s="380"/>
      <c r="I208" s="380"/>
      <c r="J208" s="380"/>
      <c r="K208" s="380"/>
      <c r="L208" s="380"/>
      <c r="M208" s="380"/>
      <c r="N208" s="380"/>
      <c r="O208" s="380"/>
      <c r="P208" s="380"/>
      <c r="Q208" s="380"/>
      <c r="R208" s="380"/>
      <c r="S208" s="380"/>
      <c r="T208" s="380"/>
      <c r="U208" s="380"/>
      <c r="V208" s="380"/>
      <c r="W208" s="380"/>
      <c r="X208" s="380"/>
      <c r="Y208" s="54"/>
      <c r="Z208" s="54"/>
      <c r="AA208" s="43"/>
      <c r="AB208" s="54"/>
      <c r="AC208" s="54"/>
      <c r="AD208" s="54"/>
      <c r="AE208" s="54"/>
      <c r="AF208" s="54"/>
      <c r="AG208" s="54"/>
      <c r="AH208" s="54"/>
      <c r="AI208" s="54"/>
    </row>
    <row r="209" spans="1:35" ht="7.95" hidden="1" customHeight="1" x14ac:dyDescent="0.3">
      <c r="A209" s="12"/>
      <c r="B209" s="378"/>
      <c r="C209" s="378"/>
      <c r="D209" s="378"/>
      <c r="E209" s="378"/>
      <c r="F209" s="378"/>
      <c r="G209" s="378"/>
      <c r="H209" s="378"/>
      <c r="I209" s="378"/>
      <c r="J209" s="378"/>
      <c r="K209" s="378"/>
      <c r="L209" s="378"/>
      <c r="M209" s="378"/>
      <c r="N209" s="378"/>
      <c r="O209" s="378"/>
      <c r="P209" s="378"/>
      <c r="Q209" s="378"/>
      <c r="R209" s="378"/>
      <c r="S209" s="378"/>
      <c r="T209" s="378"/>
      <c r="U209" s="378"/>
      <c r="V209" s="378"/>
      <c r="W209" s="378"/>
      <c r="X209" s="378"/>
      <c r="Y209" s="2"/>
      <c r="Z209" s="2"/>
    </row>
    <row r="210" spans="1:35" ht="3.6" hidden="1" customHeight="1" x14ac:dyDescent="0.3">
      <c r="A210" s="52"/>
      <c r="B210" s="349"/>
      <c r="C210" s="349"/>
      <c r="D210" s="349"/>
      <c r="E210" s="349"/>
      <c r="F210" s="349"/>
      <c r="G210" s="349"/>
      <c r="H210" s="349"/>
      <c r="I210" s="349"/>
      <c r="J210" s="349"/>
      <c r="K210" s="349"/>
      <c r="L210" s="349"/>
      <c r="M210" s="349"/>
      <c r="N210" s="349"/>
      <c r="O210" s="349"/>
      <c r="P210" s="349"/>
      <c r="Q210" s="349"/>
      <c r="R210" s="349"/>
      <c r="S210" s="349"/>
      <c r="T210" s="349"/>
      <c r="U210" s="349"/>
      <c r="V210" s="349"/>
      <c r="W210" s="349"/>
      <c r="X210" s="349"/>
      <c r="Y210" s="54"/>
      <c r="Z210" s="54"/>
      <c r="AA210" s="43"/>
    </row>
    <row r="211" spans="1:35" ht="11.4" hidden="1" customHeight="1" x14ac:dyDescent="0.3">
      <c r="A211" s="52"/>
      <c r="B211" s="349" t="s">
        <v>695</v>
      </c>
      <c r="C211" s="349"/>
      <c r="D211" s="349"/>
      <c r="E211" s="349"/>
      <c r="F211" s="349"/>
      <c r="G211" s="349"/>
      <c r="H211" s="349"/>
      <c r="I211" s="349"/>
      <c r="J211" s="349"/>
      <c r="K211" s="349"/>
      <c r="L211" s="349"/>
      <c r="M211" s="349"/>
      <c r="N211" s="349"/>
      <c r="O211" s="349"/>
      <c r="P211" s="349"/>
      <c r="Q211" s="349"/>
      <c r="R211" s="349"/>
      <c r="S211" s="349"/>
      <c r="T211" s="349"/>
      <c r="U211" s="349"/>
      <c r="V211" s="349"/>
      <c r="W211" s="349"/>
      <c r="X211" s="349"/>
      <c r="Y211" s="54"/>
      <c r="Z211" s="54"/>
      <c r="AA211" s="43"/>
      <c r="AB211" s="54"/>
      <c r="AC211" s="54"/>
      <c r="AD211" s="54"/>
      <c r="AE211" s="54"/>
      <c r="AF211" s="54"/>
      <c r="AG211" s="54"/>
      <c r="AH211" s="54"/>
      <c r="AI211" s="54"/>
    </row>
    <row r="212" spans="1:35" ht="14.4" hidden="1" customHeight="1" x14ac:dyDescent="0.3">
      <c r="A212" s="52"/>
      <c r="B212" s="380"/>
      <c r="C212" s="380"/>
      <c r="D212" s="380"/>
      <c r="E212" s="380"/>
      <c r="F212" s="380"/>
      <c r="G212" s="380"/>
      <c r="H212" s="380"/>
      <c r="I212" s="380"/>
      <c r="J212" s="380"/>
      <c r="K212" s="380"/>
      <c r="L212" s="380"/>
      <c r="M212" s="380"/>
      <c r="N212" s="380"/>
      <c r="O212" s="380"/>
      <c r="P212" s="380"/>
      <c r="Q212" s="380"/>
      <c r="R212" s="380"/>
      <c r="S212" s="380"/>
      <c r="T212" s="380"/>
      <c r="U212" s="380"/>
      <c r="V212" s="380"/>
      <c r="W212" s="380"/>
      <c r="X212" s="380"/>
      <c r="Y212" s="54"/>
      <c r="Z212" s="54"/>
      <c r="AA212" s="43"/>
      <c r="AB212" s="54"/>
      <c r="AC212" s="54"/>
      <c r="AD212" s="54"/>
      <c r="AE212" s="54"/>
      <c r="AF212" s="54"/>
      <c r="AG212" s="54"/>
      <c r="AH212" s="54"/>
      <c r="AI212" s="54"/>
    </row>
    <row r="213" spans="1:35" ht="7.95" hidden="1" customHeight="1" x14ac:dyDescent="0.3">
      <c r="A213" s="12"/>
      <c r="B213" s="358"/>
      <c r="C213" s="358"/>
      <c r="D213" s="358"/>
      <c r="E213" s="358"/>
      <c r="F213" s="358"/>
      <c r="G213" s="358"/>
      <c r="H213" s="358"/>
      <c r="I213" s="358"/>
      <c r="J213" s="358"/>
      <c r="K213" s="358"/>
      <c r="L213" s="358"/>
      <c r="M213" s="358"/>
      <c r="N213" s="358"/>
      <c r="O213" s="358"/>
      <c r="P213" s="358"/>
      <c r="Q213" s="358"/>
      <c r="R213" s="358"/>
      <c r="S213" s="358"/>
      <c r="T213" s="358"/>
      <c r="U213" s="358"/>
      <c r="V213" s="358"/>
      <c r="W213" s="358"/>
      <c r="X213" s="358"/>
      <c r="Y213" s="2"/>
      <c r="Z213" s="2"/>
    </row>
    <row r="214" spans="1:35" ht="12.75" hidden="1" customHeight="1" x14ac:dyDescent="0.3">
      <c r="A214" s="52"/>
      <c r="B214" s="379" t="s">
        <v>694</v>
      </c>
      <c r="C214" s="379"/>
      <c r="D214" s="379"/>
      <c r="E214" s="379"/>
      <c r="F214" s="379"/>
      <c r="G214" s="379"/>
      <c r="H214" s="379"/>
      <c r="I214" s="379"/>
      <c r="J214" s="379"/>
      <c r="K214" s="379"/>
      <c r="L214" s="379"/>
      <c r="M214" s="379"/>
      <c r="N214" s="379"/>
      <c r="O214" s="379"/>
      <c r="P214" s="379"/>
      <c r="Q214" s="379"/>
      <c r="R214" s="379"/>
      <c r="S214" s="379"/>
      <c r="T214" s="379"/>
      <c r="U214" s="379"/>
      <c r="V214" s="379"/>
      <c r="W214" s="379"/>
      <c r="X214" s="379"/>
      <c r="Y214" s="54"/>
      <c r="Z214" s="54"/>
      <c r="AA214" s="43"/>
      <c r="AB214" s="54"/>
      <c r="AC214" s="54"/>
      <c r="AD214" s="54"/>
      <c r="AE214" s="54"/>
      <c r="AF214" s="54"/>
      <c r="AG214" s="54"/>
      <c r="AH214" s="54"/>
      <c r="AI214" s="54"/>
    </row>
    <row r="215" spans="1:35" ht="12.75" hidden="1" customHeight="1" x14ac:dyDescent="0.3">
      <c r="A215" s="52"/>
      <c r="B215" s="379" t="s">
        <v>336</v>
      </c>
      <c r="C215" s="379"/>
      <c r="D215" s="379"/>
      <c r="E215" s="379"/>
      <c r="F215" s="379"/>
      <c r="G215" s="379"/>
      <c r="H215" s="379"/>
      <c r="I215" s="379"/>
      <c r="J215" s="379"/>
      <c r="K215" s="379"/>
      <c r="L215" s="379"/>
      <c r="M215" s="379"/>
      <c r="N215" s="379"/>
      <c r="O215" s="379"/>
      <c r="P215" s="379"/>
      <c r="Q215" s="379"/>
      <c r="R215" s="379"/>
      <c r="S215" s="379"/>
      <c r="T215" s="379"/>
      <c r="U215" s="379"/>
      <c r="V215" s="379"/>
      <c r="W215" s="379"/>
      <c r="X215" s="379"/>
      <c r="Y215" s="54"/>
      <c r="Z215" s="54"/>
      <c r="AA215" s="43"/>
      <c r="AB215" s="54"/>
      <c r="AC215" s="54"/>
      <c r="AD215" s="54"/>
      <c r="AE215" s="54"/>
      <c r="AF215" s="54"/>
      <c r="AG215" s="54"/>
      <c r="AH215" s="54"/>
      <c r="AI215" s="54"/>
    </row>
    <row r="216" spans="1:35" ht="100.2" hidden="1" customHeight="1" x14ac:dyDescent="0.3">
      <c r="A216" s="52"/>
      <c r="B216" s="380"/>
      <c r="C216" s="380"/>
      <c r="D216" s="380"/>
      <c r="E216" s="380"/>
      <c r="F216" s="380"/>
      <c r="G216" s="380"/>
      <c r="H216" s="380"/>
      <c r="I216" s="380"/>
      <c r="J216" s="380"/>
      <c r="K216" s="380"/>
      <c r="L216" s="380"/>
      <c r="M216" s="380"/>
      <c r="N216" s="380"/>
      <c r="O216" s="380"/>
      <c r="P216" s="380"/>
      <c r="Q216" s="380"/>
      <c r="R216" s="380"/>
      <c r="S216" s="380"/>
      <c r="T216" s="380"/>
      <c r="U216" s="380"/>
      <c r="V216" s="380"/>
      <c r="W216" s="380"/>
      <c r="X216" s="380"/>
      <c r="Y216" s="54"/>
      <c r="Z216" s="54"/>
      <c r="AA216" s="43"/>
      <c r="AB216" s="54"/>
      <c r="AC216" s="54"/>
      <c r="AD216" s="54"/>
      <c r="AE216" s="54"/>
      <c r="AF216" s="54"/>
      <c r="AG216" s="54"/>
      <c r="AH216" s="54"/>
      <c r="AI216" s="54"/>
    </row>
    <row r="217" spans="1:35" ht="7.95" hidden="1" customHeight="1" x14ac:dyDescent="0.3">
      <c r="A217" s="12"/>
      <c r="B217" s="378"/>
      <c r="C217" s="378"/>
      <c r="D217" s="378"/>
      <c r="E217" s="378"/>
      <c r="F217" s="378"/>
      <c r="G217" s="378"/>
      <c r="H217" s="378"/>
      <c r="I217" s="378"/>
      <c r="J217" s="378"/>
      <c r="K217" s="378"/>
      <c r="L217" s="378"/>
      <c r="M217" s="378"/>
      <c r="N217" s="378"/>
      <c r="O217" s="378"/>
      <c r="P217" s="378"/>
      <c r="Q217" s="378"/>
      <c r="R217" s="378"/>
      <c r="S217" s="378"/>
      <c r="T217" s="378"/>
      <c r="U217" s="378"/>
      <c r="V217" s="378"/>
      <c r="W217" s="378"/>
      <c r="X217" s="378"/>
      <c r="Y217" s="2"/>
      <c r="Z217" s="2"/>
    </row>
    <row r="218" spans="1:35" s="1" customFormat="1" ht="15" hidden="1" customHeight="1" x14ac:dyDescent="0.3">
      <c r="A218" s="8"/>
      <c r="B218" s="421" t="s">
        <v>594</v>
      </c>
      <c r="C218" s="421"/>
      <c r="D218" s="421"/>
      <c r="E218" s="421"/>
      <c r="F218" s="421"/>
      <c r="G218" s="421"/>
      <c r="H218" s="421"/>
      <c r="I218" s="421"/>
      <c r="J218" s="421"/>
      <c r="K218" s="421"/>
      <c r="L218" s="421"/>
      <c r="M218" s="421"/>
      <c r="N218" s="421"/>
      <c r="O218" s="421"/>
      <c r="P218" s="421"/>
      <c r="Q218" s="421"/>
      <c r="R218" s="421"/>
      <c r="S218" s="421"/>
      <c r="T218" s="421"/>
      <c r="U218" s="421"/>
      <c r="V218" s="421"/>
      <c r="W218" s="421"/>
      <c r="X218" s="421"/>
      <c r="AA218" s="60"/>
    </row>
    <row r="219" spans="1:35" ht="12.75" hidden="1" customHeight="1" x14ac:dyDescent="0.3">
      <c r="A219" s="15" t="s">
        <v>82</v>
      </c>
      <c r="B219" s="455">
        <f>D197</f>
        <v>0</v>
      </c>
      <c r="C219" s="456"/>
      <c r="D219" s="456"/>
      <c r="E219" s="456"/>
      <c r="F219" s="456"/>
      <c r="G219" s="456"/>
      <c r="H219" s="456"/>
      <c r="I219" s="456"/>
      <c r="J219" s="456"/>
      <c r="K219" s="456"/>
      <c r="L219" s="456"/>
      <c r="M219" s="456"/>
      <c r="N219" s="456"/>
      <c r="O219" s="456"/>
      <c r="P219" s="456"/>
      <c r="Q219" s="456"/>
      <c r="R219" s="456"/>
      <c r="S219" s="456"/>
      <c r="T219" s="456"/>
      <c r="U219" s="456"/>
      <c r="V219" s="457"/>
      <c r="W219" s="420">
        <f>SUM(W221:X235)</f>
        <v>0</v>
      </c>
      <c r="X219" s="420"/>
      <c r="Y219" s="54"/>
      <c r="Z219" s="54"/>
      <c r="AA219" s="43"/>
      <c r="AB219" s="54"/>
      <c r="AC219" s="54"/>
      <c r="AD219" s="54"/>
      <c r="AE219" s="54"/>
      <c r="AF219" s="54"/>
      <c r="AG219" s="54"/>
      <c r="AH219" s="54"/>
      <c r="AI219" s="54"/>
    </row>
    <row r="220" spans="1:35" ht="7.95" hidden="1" customHeight="1" x14ac:dyDescent="0.3">
      <c r="A220" s="12"/>
      <c r="B220" s="398"/>
      <c r="C220" s="398"/>
      <c r="D220" s="398"/>
      <c r="E220" s="398"/>
      <c r="F220" s="398"/>
      <c r="G220" s="398"/>
      <c r="H220" s="398"/>
      <c r="I220" s="398"/>
      <c r="J220" s="398"/>
      <c r="K220" s="398"/>
      <c r="L220" s="398"/>
      <c r="M220" s="398"/>
      <c r="N220" s="398"/>
      <c r="O220" s="398"/>
      <c r="P220" s="398"/>
      <c r="Q220" s="398"/>
      <c r="R220" s="398"/>
      <c r="S220" s="398"/>
      <c r="T220" s="398"/>
      <c r="U220" s="398"/>
      <c r="V220" s="398"/>
      <c r="W220" s="398"/>
      <c r="X220" s="398"/>
      <c r="Y220" s="2"/>
      <c r="Z220" s="2"/>
    </row>
    <row r="221" spans="1:35" ht="12.75" hidden="1" customHeight="1" x14ac:dyDescent="0.3">
      <c r="A221" s="52"/>
      <c r="B221" s="532"/>
      <c r="C221" s="533"/>
      <c r="D221" s="533"/>
      <c r="E221" s="533"/>
      <c r="F221" s="533"/>
      <c r="G221" s="533"/>
      <c r="H221" s="533"/>
      <c r="I221" s="533"/>
      <c r="J221" s="533"/>
      <c r="K221" s="533"/>
      <c r="L221" s="533"/>
      <c r="M221" s="533"/>
      <c r="N221" s="533"/>
      <c r="O221" s="533"/>
      <c r="P221" s="533"/>
      <c r="Q221" s="533"/>
      <c r="R221" s="533"/>
      <c r="S221" s="533"/>
      <c r="T221" s="533"/>
      <c r="U221" s="533"/>
      <c r="V221" s="534"/>
      <c r="W221" s="373"/>
      <c r="X221" s="373"/>
      <c r="Y221" s="54"/>
      <c r="Z221" s="54"/>
      <c r="AA221" s="43"/>
      <c r="AB221" s="54"/>
      <c r="AC221" s="54"/>
      <c r="AD221" s="54"/>
      <c r="AE221" s="54"/>
      <c r="AF221" s="54"/>
      <c r="AG221" s="54"/>
      <c r="AH221" s="54"/>
      <c r="AI221" s="54"/>
    </row>
    <row r="222" spans="1:35" ht="12.75" hidden="1" customHeight="1" x14ac:dyDescent="0.3">
      <c r="A222" s="52"/>
      <c r="B222" s="361"/>
      <c r="C222" s="362"/>
      <c r="D222" s="362"/>
      <c r="E222" s="362"/>
      <c r="F222" s="362"/>
      <c r="G222" s="362"/>
      <c r="H222" s="362"/>
      <c r="I222" s="362"/>
      <c r="J222" s="362"/>
      <c r="K222" s="362"/>
      <c r="L222" s="362"/>
      <c r="M222" s="362"/>
      <c r="N222" s="362"/>
      <c r="O222" s="362"/>
      <c r="P222" s="362"/>
      <c r="Q222" s="362"/>
      <c r="R222" s="362"/>
      <c r="S222" s="362"/>
      <c r="T222" s="362"/>
      <c r="U222" s="362"/>
      <c r="V222" s="363"/>
      <c r="W222" s="360"/>
      <c r="X222" s="360"/>
      <c r="Y222" s="54"/>
      <c r="Z222" s="54"/>
      <c r="AA222" s="43"/>
      <c r="AB222" s="54"/>
      <c r="AC222" s="54"/>
      <c r="AD222" s="54"/>
      <c r="AE222" s="54"/>
      <c r="AF222" s="54"/>
      <c r="AG222" s="54"/>
      <c r="AH222" s="54"/>
      <c r="AI222" s="54"/>
    </row>
    <row r="223" spans="1:35" ht="12.75" hidden="1" customHeight="1" x14ac:dyDescent="0.3">
      <c r="A223" s="52"/>
      <c r="B223" s="361"/>
      <c r="C223" s="362"/>
      <c r="D223" s="362"/>
      <c r="E223" s="362"/>
      <c r="F223" s="362"/>
      <c r="G223" s="362"/>
      <c r="H223" s="362"/>
      <c r="I223" s="362"/>
      <c r="J223" s="362"/>
      <c r="K223" s="362"/>
      <c r="L223" s="362"/>
      <c r="M223" s="362"/>
      <c r="N223" s="362"/>
      <c r="O223" s="362"/>
      <c r="P223" s="362"/>
      <c r="Q223" s="362"/>
      <c r="R223" s="362"/>
      <c r="S223" s="362"/>
      <c r="T223" s="362"/>
      <c r="U223" s="362"/>
      <c r="V223" s="363"/>
      <c r="W223" s="360"/>
      <c r="X223" s="360"/>
      <c r="Y223" s="54"/>
      <c r="Z223" s="54"/>
      <c r="AA223" s="43"/>
      <c r="AB223" s="54"/>
      <c r="AC223" s="54"/>
      <c r="AD223" s="54"/>
      <c r="AE223" s="54"/>
      <c r="AF223" s="54"/>
      <c r="AG223" s="54"/>
      <c r="AH223" s="54"/>
      <c r="AI223" s="54"/>
    </row>
    <row r="224" spans="1:35" ht="12.75" hidden="1" customHeight="1" x14ac:dyDescent="0.3">
      <c r="A224" s="52"/>
      <c r="B224" s="361"/>
      <c r="C224" s="362"/>
      <c r="D224" s="362"/>
      <c r="E224" s="362"/>
      <c r="F224" s="362"/>
      <c r="G224" s="362"/>
      <c r="H224" s="362"/>
      <c r="I224" s="362"/>
      <c r="J224" s="362"/>
      <c r="K224" s="362"/>
      <c r="L224" s="362"/>
      <c r="M224" s="362"/>
      <c r="N224" s="362"/>
      <c r="O224" s="362"/>
      <c r="P224" s="362"/>
      <c r="Q224" s="362"/>
      <c r="R224" s="362"/>
      <c r="S224" s="362"/>
      <c r="T224" s="362"/>
      <c r="U224" s="362"/>
      <c r="V224" s="363"/>
      <c r="W224" s="360"/>
      <c r="X224" s="360"/>
      <c r="Y224" s="54"/>
      <c r="Z224" s="54"/>
      <c r="AA224" s="43"/>
      <c r="AB224" s="54"/>
      <c r="AC224" s="54"/>
      <c r="AD224" s="54"/>
      <c r="AE224" s="54"/>
      <c r="AF224" s="54"/>
      <c r="AG224" s="54"/>
      <c r="AH224" s="54"/>
      <c r="AI224" s="54"/>
    </row>
    <row r="225" spans="1:35" ht="12.75" hidden="1" customHeight="1" x14ac:dyDescent="0.3">
      <c r="A225" s="52"/>
      <c r="B225" s="361"/>
      <c r="C225" s="362"/>
      <c r="D225" s="362"/>
      <c r="E225" s="362"/>
      <c r="F225" s="362"/>
      <c r="G225" s="362"/>
      <c r="H225" s="362"/>
      <c r="I225" s="362"/>
      <c r="J225" s="362"/>
      <c r="K225" s="362"/>
      <c r="L225" s="362"/>
      <c r="M225" s="362"/>
      <c r="N225" s="362"/>
      <c r="O225" s="362"/>
      <c r="P225" s="362"/>
      <c r="Q225" s="362"/>
      <c r="R225" s="362"/>
      <c r="S225" s="362"/>
      <c r="T225" s="362"/>
      <c r="U225" s="362"/>
      <c r="V225" s="363"/>
      <c r="W225" s="360"/>
      <c r="X225" s="360"/>
      <c r="Y225" s="54"/>
      <c r="Z225" s="54"/>
      <c r="AA225" s="43"/>
      <c r="AB225" s="54"/>
      <c r="AC225" s="54"/>
      <c r="AD225" s="54"/>
      <c r="AE225" s="54"/>
      <c r="AF225" s="54"/>
      <c r="AG225" s="54"/>
      <c r="AH225" s="54"/>
      <c r="AI225" s="54"/>
    </row>
    <row r="226" spans="1:35" ht="12.75" hidden="1" customHeight="1" x14ac:dyDescent="0.3">
      <c r="A226" s="52"/>
      <c r="B226" s="361"/>
      <c r="C226" s="362"/>
      <c r="D226" s="362"/>
      <c r="E226" s="362"/>
      <c r="F226" s="362"/>
      <c r="G226" s="362"/>
      <c r="H226" s="362"/>
      <c r="I226" s="362"/>
      <c r="J226" s="362"/>
      <c r="K226" s="362"/>
      <c r="L226" s="362"/>
      <c r="M226" s="362"/>
      <c r="N226" s="362"/>
      <c r="O226" s="362"/>
      <c r="P226" s="362"/>
      <c r="Q226" s="362"/>
      <c r="R226" s="362"/>
      <c r="S226" s="362"/>
      <c r="T226" s="362"/>
      <c r="U226" s="362"/>
      <c r="V226" s="363"/>
      <c r="W226" s="360"/>
      <c r="X226" s="360"/>
      <c r="Y226" s="54"/>
      <c r="Z226" s="54"/>
      <c r="AA226" s="43"/>
      <c r="AB226" s="54"/>
      <c r="AC226" s="54"/>
      <c r="AD226" s="54"/>
      <c r="AE226" s="54"/>
      <c r="AF226" s="54"/>
      <c r="AG226" s="54"/>
      <c r="AH226" s="54"/>
      <c r="AI226" s="54"/>
    </row>
    <row r="227" spans="1:35" ht="12.75" hidden="1" customHeight="1" x14ac:dyDescent="0.3">
      <c r="A227" s="52"/>
      <c r="B227" s="361"/>
      <c r="C227" s="362"/>
      <c r="D227" s="362"/>
      <c r="E227" s="362"/>
      <c r="F227" s="362"/>
      <c r="G227" s="362"/>
      <c r="H227" s="362"/>
      <c r="I227" s="362"/>
      <c r="J227" s="362"/>
      <c r="K227" s="362"/>
      <c r="L227" s="362"/>
      <c r="M227" s="362"/>
      <c r="N227" s="362"/>
      <c r="O227" s="362"/>
      <c r="P227" s="362"/>
      <c r="Q227" s="362"/>
      <c r="R227" s="362"/>
      <c r="S227" s="362"/>
      <c r="T227" s="362"/>
      <c r="U227" s="362"/>
      <c r="V227" s="363"/>
      <c r="W227" s="360"/>
      <c r="X227" s="360"/>
      <c r="Y227" s="54"/>
      <c r="Z227" s="54"/>
      <c r="AA227" s="43"/>
      <c r="AB227" s="54"/>
      <c r="AC227" s="54"/>
      <c r="AD227" s="54"/>
      <c r="AE227" s="54"/>
      <c r="AF227" s="54"/>
      <c r="AG227" s="54"/>
      <c r="AH227" s="54"/>
      <c r="AI227" s="54"/>
    </row>
    <row r="228" spans="1:35" ht="12.75" hidden="1" customHeight="1" x14ac:dyDescent="0.3">
      <c r="A228" s="52"/>
      <c r="B228" s="361"/>
      <c r="C228" s="362"/>
      <c r="D228" s="362"/>
      <c r="E228" s="362"/>
      <c r="F228" s="362"/>
      <c r="G228" s="362"/>
      <c r="H228" s="362"/>
      <c r="I228" s="362"/>
      <c r="J228" s="362"/>
      <c r="K228" s="362"/>
      <c r="L228" s="362"/>
      <c r="M228" s="362"/>
      <c r="N228" s="362"/>
      <c r="O228" s="362"/>
      <c r="P228" s="362"/>
      <c r="Q228" s="362"/>
      <c r="R228" s="362"/>
      <c r="S228" s="362"/>
      <c r="T228" s="362"/>
      <c r="U228" s="362"/>
      <c r="V228" s="363"/>
      <c r="W228" s="360"/>
      <c r="X228" s="360"/>
      <c r="Y228" s="54"/>
      <c r="Z228" s="54"/>
      <c r="AA228" s="43"/>
      <c r="AB228" s="54"/>
      <c r="AC228" s="54"/>
      <c r="AD228" s="54"/>
      <c r="AE228" s="54"/>
      <c r="AF228" s="54"/>
      <c r="AG228" s="54"/>
      <c r="AH228" s="54"/>
      <c r="AI228" s="54"/>
    </row>
    <row r="229" spans="1:35" ht="12.75" hidden="1" customHeight="1" x14ac:dyDescent="0.3">
      <c r="A229" s="52"/>
      <c r="B229" s="361"/>
      <c r="C229" s="362"/>
      <c r="D229" s="362"/>
      <c r="E229" s="362"/>
      <c r="F229" s="362"/>
      <c r="G229" s="362"/>
      <c r="H229" s="362"/>
      <c r="I229" s="362"/>
      <c r="J229" s="362"/>
      <c r="K229" s="362"/>
      <c r="L229" s="362"/>
      <c r="M229" s="362"/>
      <c r="N229" s="362"/>
      <c r="O229" s="362"/>
      <c r="P229" s="362"/>
      <c r="Q229" s="362"/>
      <c r="R229" s="362"/>
      <c r="S229" s="362"/>
      <c r="T229" s="362"/>
      <c r="U229" s="362"/>
      <c r="V229" s="363"/>
      <c r="W229" s="360"/>
      <c r="X229" s="360"/>
      <c r="Y229" s="54"/>
      <c r="Z229" s="54"/>
      <c r="AA229" s="43"/>
      <c r="AB229" s="54"/>
      <c r="AC229" s="54"/>
      <c r="AD229" s="54"/>
      <c r="AE229" s="54"/>
      <c r="AF229" s="54"/>
      <c r="AG229" s="54"/>
      <c r="AH229" s="54"/>
      <c r="AI229" s="54"/>
    </row>
    <row r="230" spans="1:35" ht="12.75" hidden="1" customHeight="1" x14ac:dyDescent="0.3">
      <c r="A230" s="52"/>
      <c r="B230" s="361"/>
      <c r="C230" s="362"/>
      <c r="D230" s="362"/>
      <c r="E230" s="362"/>
      <c r="F230" s="362"/>
      <c r="G230" s="362"/>
      <c r="H230" s="362"/>
      <c r="I230" s="362"/>
      <c r="J230" s="362"/>
      <c r="K230" s="362"/>
      <c r="L230" s="362"/>
      <c r="M230" s="362"/>
      <c r="N230" s="362"/>
      <c r="O230" s="362"/>
      <c r="P230" s="362"/>
      <c r="Q230" s="362"/>
      <c r="R230" s="362"/>
      <c r="S230" s="362"/>
      <c r="T230" s="362"/>
      <c r="U230" s="362"/>
      <c r="V230" s="363"/>
      <c r="W230" s="360"/>
      <c r="X230" s="360"/>
      <c r="Y230" s="54"/>
      <c r="Z230" s="54"/>
      <c r="AA230" s="43"/>
      <c r="AB230" s="54"/>
      <c r="AC230" s="54"/>
      <c r="AD230" s="54"/>
      <c r="AE230" s="54"/>
      <c r="AF230" s="54"/>
      <c r="AG230" s="54"/>
      <c r="AH230" s="54"/>
      <c r="AI230" s="54"/>
    </row>
    <row r="231" spans="1:35" ht="12.75" hidden="1" customHeight="1" x14ac:dyDescent="0.3">
      <c r="A231" s="52"/>
      <c r="B231" s="361"/>
      <c r="C231" s="362"/>
      <c r="D231" s="362"/>
      <c r="E231" s="362"/>
      <c r="F231" s="362"/>
      <c r="G231" s="362"/>
      <c r="H231" s="362"/>
      <c r="I231" s="362"/>
      <c r="J231" s="362"/>
      <c r="K231" s="362"/>
      <c r="L231" s="362"/>
      <c r="M231" s="362"/>
      <c r="N231" s="362"/>
      <c r="O231" s="362"/>
      <c r="P231" s="362"/>
      <c r="Q231" s="362"/>
      <c r="R231" s="362"/>
      <c r="S231" s="362"/>
      <c r="T231" s="362"/>
      <c r="U231" s="362"/>
      <c r="V231" s="363"/>
      <c r="W231" s="360"/>
      <c r="X231" s="360"/>
      <c r="Y231" s="54"/>
      <c r="Z231" s="54"/>
      <c r="AA231" s="43"/>
      <c r="AB231" s="54"/>
      <c r="AC231" s="54"/>
      <c r="AD231" s="54"/>
      <c r="AE231" s="54"/>
      <c r="AF231" s="54"/>
      <c r="AG231" s="54"/>
      <c r="AH231" s="54"/>
      <c r="AI231" s="54"/>
    </row>
    <row r="232" spans="1:35" ht="12.75" hidden="1" customHeight="1" x14ac:dyDescent="0.3">
      <c r="A232" s="52"/>
      <c r="B232" s="361"/>
      <c r="C232" s="362"/>
      <c r="D232" s="362"/>
      <c r="E232" s="362"/>
      <c r="F232" s="362"/>
      <c r="G232" s="362"/>
      <c r="H232" s="362"/>
      <c r="I232" s="362"/>
      <c r="J232" s="362"/>
      <c r="K232" s="362"/>
      <c r="L232" s="362"/>
      <c r="M232" s="362"/>
      <c r="N232" s="362"/>
      <c r="O232" s="362"/>
      <c r="P232" s="362"/>
      <c r="Q232" s="362"/>
      <c r="R232" s="362"/>
      <c r="S232" s="362"/>
      <c r="T232" s="362"/>
      <c r="U232" s="362"/>
      <c r="V232" s="363"/>
      <c r="W232" s="360"/>
      <c r="X232" s="360"/>
      <c r="Y232" s="54"/>
      <c r="Z232" s="54"/>
      <c r="AA232" s="43"/>
      <c r="AB232" s="54"/>
      <c r="AC232" s="54"/>
      <c r="AD232" s="54"/>
      <c r="AE232" s="54"/>
      <c r="AF232" s="54"/>
      <c r="AG232" s="54"/>
      <c r="AH232" s="54"/>
      <c r="AI232" s="54"/>
    </row>
    <row r="233" spans="1:35" ht="12.75" hidden="1" customHeight="1" x14ac:dyDescent="0.3">
      <c r="A233" s="52"/>
      <c r="B233" s="361"/>
      <c r="C233" s="362"/>
      <c r="D233" s="362"/>
      <c r="E233" s="362"/>
      <c r="F233" s="362"/>
      <c r="G233" s="362"/>
      <c r="H233" s="362"/>
      <c r="I233" s="362"/>
      <c r="J233" s="362"/>
      <c r="K233" s="362"/>
      <c r="L233" s="362"/>
      <c r="M233" s="362"/>
      <c r="N233" s="362"/>
      <c r="O233" s="362"/>
      <c r="P233" s="362"/>
      <c r="Q233" s="362"/>
      <c r="R233" s="362"/>
      <c r="S233" s="362"/>
      <c r="T233" s="362"/>
      <c r="U233" s="362"/>
      <c r="V233" s="363"/>
      <c r="W233" s="360"/>
      <c r="X233" s="360"/>
      <c r="Y233" s="54"/>
      <c r="Z233" s="54"/>
      <c r="AA233" s="43"/>
      <c r="AB233" s="54"/>
      <c r="AC233" s="54"/>
      <c r="AD233" s="54"/>
      <c r="AE233" s="54"/>
      <c r="AF233" s="54"/>
      <c r="AG233" s="54"/>
      <c r="AH233" s="54"/>
      <c r="AI233" s="54"/>
    </row>
    <row r="234" spans="1:35" ht="12.75" hidden="1" customHeight="1" x14ac:dyDescent="0.3">
      <c r="A234" s="52"/>
      <c r="B234" s="361"/>
      <c r="C234" s="362"/>
      <c r="D234" s="362"/>
      <c r="E234" s="362"/>
      <c r="F234" s="362"/>
      <c r="G234" s="362"/>
      <c r="H234" s="362"/>
      <c r="I234" s="362"/>
      <c r="J234" s="362"/>
      <c r="K234" s="362"/>
      <c r="L234" s="362"/>
      <c r="M234" s="362"/>
      <c r="N234" s="362"/>
      <c r="O234" s="362"/>
      <c r="P234" s="362"/>
      <c r="Q234" s="362"/>
      <c r="R234" s="362"/>
      <c r="S234" s="362"/>
      <c r="T234" s="362"/>
      <c r="U234" s="362"/>
      <c r="V234" s="363"/>
      <c r="W234" s="360"/>
      <c r="X234" s="360"/>
      <c r="Y234" s="54"/>
      <c r="Z234" s="54"/>
      <c r="AA234" s="43"/>
      <c r="AB234" s="54"/>
      <c r="AC234" s="54"/>
      <c r="AD234" s="54"/>
      <c r="AE234" s="54"/>
      <c r="AF234" s="54"/>
      <c r="AG234" s="54"/>
      <c r="AH234" s="54"/>
      <c r="AI234" s="54"/>
    </row>
    <row r="235" spans="1:35" ht="12.75" hidden="1" customHeight="1" x14ac:dyDescent="0.3">
      <c r="A235" s="52"/>
      <c r="B235" s="377"/>
      <c r="C235" s="377"/>
      <c r="D235" s="377"/>
      <c r="E235" s="377"/>
      <c r="F235" s="377"/>
      <c r="G235" s="377"/>
      <c r="H235" s="377"/>
      <c r="I235" s="377"/>
      <c r="J235" s="377"/>
      <c r="K235" s="377"/>
      <c r="L235" s="377"/>
      <c r="M235" s="377"/>
      <c r="N235" s="377"/>
      <c r="O235" s="377"/>
      <c r="P235" s="377"/>
      <c r="Q235" s="377"/>
      <c r="R235" s="377"/>
      <c r="S235" s="377"/>
      <c r="T235" s="377"/>
      <c r="U235" s="377"/>
      <c r="V235" s="377"/>
      <c r="W235" s="360"/>
      <c r="X235" s="360"/>
      <c r="Y235" s="54"/>
      <c r="Z235" s="54"/>
      <c r="AA235" s="43"/>
      <c r="AB235" s="54"/>
      <c r="AC235" s="54"/>
      <c r="AD235" s="54"/>
      <c r="AE235" s="54"/>
      <c r="AF235" s="54"/>
      <c r="AG235" s="54"/>
      <c r="AH235" s="54"/>
      <c r="AI235" s="54"/>
    </row>
    <row r="236" spans="1:35" ht="7.95" customHeight="1" x14ac:dyDescent="0.3">
      <c r="A236" s="12"/>
      <c r="B236" s="398"/>
      <c r="C236" s="398"/>
      <c r="D236" s="398"/>
      <c r="E236" s="398"/>
      <c r="F236" s="398"/>
      <c r="G236" s="398"/>
      <c r="H236" s="398"/>
      <c r="I236" s="398"/>
      <c r="J236" s="398"/>
      <c r="K236" s="398"/>
      <c r="L236" s="398"/>
      <c r="M236" s="398"/>
      <c r="N236" s="398"/>
      <c r="O236" s="398"/>
      <c r="P236" s="398"/>
      <c r="Q236" s="398"/>
      <c r="R236" s="398"/>
      <c r="S236" s="398"/>
      <c r="T236" s="398"/>
      <c r="U236" s="398"/>
      <c r="V236" s="398"/>
      <c r="W236" s="398"/>
      <c r="X236" s="398"/>
      <c r="Y236" s="2"/>
      <c r="Z236" s="2"/>
    </row>
    <row r="237" spans="1:35" ht="15" customHeight="1" x14ac:dyDescent="0.3">
      <c r="A237" s="52"/>
      <c r="B237" s="451" t="s">
        <v>83</v>
      </c>
      <c r="C237" s="452"/>
      <c r="D237" s="510"/>
      <c r="E237" s="510"/>
      <c r="F237" s="510"/>
      <c r="G237" s="510"/>
      <c r="H237" s="510"/>
      <c r="I237" s="510"/>
      <c r="J237" s="510"/>
      <c r="K237" s="510"/>
      <c r="L237" s="510"/>
      <c r="M237" s="510"/>
      <c r="N237" s="510"/>
      <c r="O237" s="510"/>
      <c r="P237" s="510"/>
      <c r="Q237" s="510"/>
      <c r="R237" s="510"/>
      <c r="S237" s="510"/>
      <c r="T237" s="453" t="s">
        <v>78</v>
      </c>
      <c r="U237" s="453"/>
      <c r="V237" s="453"/>
      <c r="W237" s="453"/>
      <c r="X237" s="454"/>
    </row>
    <row r="238" spans="1:35" ht="15" hidden="1" customHeight="1" x14ac:dyDescent="0.3">
      <c r="A238" s="52"/>
      <c r="B238" s="349" t="s">
        <v>17</v>
      </c>
      <c r="C238" s="349"/>
      <c r="D238" s="466"/>
      <c r="E238" s="466"/>
      <c r="F238" s="466"/>
      <c r="G238" s="466"/>
      <c r="H238" s="466"/>
      <c r="I238" s="466"/>
      <c r="J238" s="466"/>
      <c r="K238" s="466"/>
      <c r="L238" s="466"/>
      <c r="M238" s="466"/>
      <c r="N238" s="466"/>
      <c r="O238" s="466"/>
      <c r="P238" s="466"/>
      <c r="Q238" s="466"/>
      <c r="R238" s="466"/>
      <c r="S238" s="466"/>
      <c r="T238" s="466"/>
      <c r="U238" s="466"/>
      <c r="V238" s="466"/>
      <c r="W238" s="466"/>
      <c r="X238" s="466"/>
    </row>
    <row r="239" spans="1:35" ht="15" hidden="1" customHeight="1" x14ac:dyDescent="0.3">
      <c r="A239" s="52"/>
      <c r="B239" s="349" t="s">
        <v>18</v>
      </c>
      <c r="C239" s="349"/>
      <c r="D239" s="348"/>
      <c r="E239" s="348"/>
      <c r="F239" s="348"/>
      <c r="G239" s="348"/>
      <c r="H239" s="348"/>
      <c r="I239" s="348"/>
      <c r="J239" s="348"/>
      <c r="K239" s="348"/>
      <c r="L239" s="348"/>
      <c r="M239" s="348"/>
      <c r="N239" s="348"/>
      <c r="O239" s="348"/>
      <c r="P239" s="348"/>
      <c r="Q239" s="348"/>
      <c r="R239" s="348"/>
      <c r="S239" s="348"/>
      <c r="T239" s="348"/>
      <c r="U239" s="348"/>
      <c r="V239" s="348"/>
      <c r="W239" s="348"/>
      <c r="X239" s="348"/>
    </row>
    <row r="240" spans="1:35" ht="15" hidden="1" customHeight="1" x14ac:dyDescent="0.3">
      <c r="A240" s="52"/>
      <c r="B240" s="349" t="s">
        <v>59</v>
      </c>
      <c r="C240" s="349"/>
      <c r="D240" s="391" t="s">
        <v>32</v>
      </c>
      <c r="E240" s="391"/>
      <c r="F240" s="391"/>
      <c r="G240" s="391"/>
      <c r="H240" s="391"/>
      <c r="I240" s="391"/>
      <c r="J240" s="391"/>
      <c r="K240" s="391"/>
      <c r="L240" s="391"/>
      <c r="M240" s="391"/>
      <c r="N240" s="391"/>
      <c r="O240" s="391"/>
      <c r="P240" s="391"/>
      <c r="Q240" s="391"/>
      <c r="R240" s="391"/>
      <c r="S240" s="391"/>
      <c r="T240" s="391"/>
      <c r="U240" s="391"/>
      <c r="V240" s="391"/>
      <c r="W240" s="391"/>
      <c r="X240" s="391"/>
    </row>
    <row r="241" spans="1:59" s="1" customFormat="1" ht="15" hidden="1" customHeight="1" x14ac:dyDescent="0.3">
      <c r="A241" s="8"/>
      <c r="B241" s="349" t="s">
        <v>79</v>
      </c>
      <c r="C241" s="349"/>
      <c r="D241" s="349"/>
      <c r="E241" s="349"/>
      <c r="F241" s="349"/>
      <c r="G241" s="349"/>
      <c r="H241" s="349"/>
      <c r="I241" s="349"/>
      <c r="J241" s="349"/>
      <c r="K241" s="349"/>
      <c r="L241" s="349"/>
      <c r="M241" s="349"/>
      <c r="N241" s="349"/>
      <c r="O241" s="349"/>
      <c r="P241" s="349"/>
      <c r="Q241" s="349"/>
      <c r="R241" s="349"/>
      <c r="S241" s="349"/>
      <c r="T241" s="349"/>
      <c r="U241" s="349"/>
      <c r="V241" s="349"/>
      <c r="W241" s="349"/>
      <c r="X241" s="40" t="s">
        <v>32</v>
      </c>
      <c r="AA241" s="60"/>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row>
    <row r="242" spans="1:59" s="1" customFormat="1" ht="15" hidden="1" customHeight="1" x14ac:dyDescent="0.3">
      <c r="A242" s="8"/>
      <c r="B242" s="349" t="s">
        <v>62</v>
      </c>
      <c r="C242" s="349"/>
      <c r="D242" s="349"/>
      <c r="E242" s="349"/>
      <c r="F242" s="357" t="s">
        <v>63</v>
      </c>
      <c r="G242" s="357"/>
      <c r="H242" s="357"/>
      <c r="I242" s="357"/>
      <c r="J242" s="357"/>
      <c r="K242" s="357"/>
      <c r="L242" s="357"/>
      <c r="M242" s="357"/>
      <c r="N242" s="357"/>
      <c r="O242" s="357"/>
      <c r="P242" s="357"/>
      <c r="Q242" s="357"/>
      <c r="R242" s="357"/>
      <c r="S242" s="357"/>
      <c r="T242" s="357"/>
      <c r="U242" s="357"/>
      <c r="V242" s="357"/>
      <c r="W242" s="54"/>
      <c r="X242" s="88"/>
      <c r="AA242" s="60"/>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row>
    <row r="243" spans="1:59" ht="15" hidden="1" customHeight="1" x14ac:dyDescent="0.3">
      <c r="A243" s="52"/>
      <c r="B243" s="349" t="s">
        <v>64</v>
      </c>
      <c r="C243" s="349"/>
      <c r="D243" s="450"/>
      <c r="E243" s="450"/>
      <c r="F243" s="450"/>
      <c r="G243" s="450"/>
      <c r="H243" s="450"/>
      <c r="I243" s="450"/>
      <c r="J243" s="450"/>
      <c r="K243" s="450"/>
      <c r="L243" s="450"/>
      <c r="M243" s="450"/>
      <c r="N243" s="450"/>
      <c r="O243" s="381" t="s">
        <v>65</v>
      </c>
      <c r="P243" s="381"/>
      <c r="Q243" s="381"/>
      <c r="R243" s="381"/>
      <c r="S243" s="381"/>
      <c r="T243" s="381"/>
      <c r="U243" s="381"/>
      <c r="V243" s="381"/>
      <c r="W243" s="381"/>
      <c r="X243" s="381"/>
      <c r="Y243" s="2"/>
      <c r="Z243" s="2"/>
    </row>
    <row r="244" spans="1:59" ht="15" hidden="1" customHeight="1" x14ac:dyDescent="0.3">
      <c r="A244" s="52"/>
      <c r="B244" s="349" t="s">
        <v>66</v>
      </c>
      <c r="C244" s="349"/>
      <c r="D244" s="391" t="s">
        <v>67</v>
      </c>
      <c r="E244" s="391"/>
      <c r="F244" s="391"/>
      <c r="G244" s="391"/>
      <c r="H244" s="391"/>
      <c r="I244" s="391"/>
      <c r="J244" s="391"/>
      <c r="K244" s="391"/>
      <c r="L244" s="391"/>
      <c r="M244" s="391"/>
      <c r="N244" s="391"/>
      <c r="O244" s="391"/>
      <c r="P244" s="391"/>
      <c r="Q244" s="391"/>
      <c r="R244" s="391"/>
      <c r="S244" s="391"/>
      <c r="T244" s="391"/>
      <c r="U244" s="391"/>
      <c r="V244" s="391"/>
      <c r="W244" s="359" t="s">
        <v>68</v>
      </c>
      <c r="X244" s="359"/>
      <c r="Y244" s="2"/>
      <c r="Z244" s="2"/>
    </row>
    <row r="245" spans="1:59" ht="7.95" hidden="1" customHeight="1" x14ac:dyDescent="0.3">
      <c r="A245" s="12"/>
      <c r="B245" s="358"/>
      <c r="C245" s="358"/>
      <c r="D245" s="358"/>
      <c r="E245" s="358"/>
      <c r="F245" s="358"/>
      <c r="G245" s="358"/>
      <c r="H245" s="358"/>
      <c r="I245" s="358"/>
      <c r="J245" s="358"/>
      <c r="K245" s="358"/>
      <c r="L245" s="358"/>
      <c r="M245" s="358"/>
      <c r="N245" s="358"/>
      <c r="O245" s="358"/>
      <c r="P245" s="358"/>
      <c r="Q245" s="358"/>
      <c r="R245" s="358"/>
      <c r="S245" s="358"/>
      <c r="T245" s="358"/>
      <c r="U245" s="358"/>
      <c r="V245" s="358"/>
      <c r="W245" s="358"/>
      <c r="X245" s="358"/>
      <c r="Y245" s="2"/>
      <c r="Z245" s="2"/>
    </row>
    <row r="246" spans="1:59" ht="14.4" hidden="1" customHeight="1" x14ac:dyDescent="0.3">
      <c r="A246" s="52"/>
      <c r="B246" s="411" t="s">
        <v>69</v>
      </c>
      <c r="C246" s="411"/>
      <c r="D246" s="411"/>
      <c r="E246" s="411"/>
      <c r="F246" s="411"/>
      <c r="G246" s="411"/>
      <c r="H246" s="411"/>
      <c r="I246" s="411"/>
      <c r="J246" s="411"/>
      <c r="K246" s="411"/>
      <c r="L246" s="411"/>
      <c r="M246" s="411"/>
      <c r="N246" s="411"/>
      <c r="O246" s="411"/>
      <c r="P246" s="411"/>
      <c r="Q246" s="411"/>
      <c r="R246" s="411"/>
      <c r="S246" s="411"/>
      <c r="T246" s="411"/>
      <c r="U246" s="411"/>
      <c r="V246" s="411"/>
      <c r="W246" s="411"/>
      <c r="X246" s="411"/>
      <c r="Y246" s="54"/>
      <c r="Z246" s="54"/>
      <c r="AA246" s="43"/>
    </row>
    <row r="247" spans="1:59" ht="12.75" hidden="1" customHeight="1" x14ac:dyDescent="0.3">
      <c r="A247" s="52"/>
      <c r="B247" s="349" t="s">
        <v>84</v>
      </c>
      <c r="C247" s="349"/>
      <c r="D247" s="349"/>
      <c r="E247" s="349"/>
      <c r="F247" s="349"/>
      <c r="G247" s="349"/>
      <c r="H247" s="349"/>
      <c r="I247" s="349"/>
      <c r="J247" s="349"/>
      <c r="K247" s="349"/>
      <c r="L247" s="349"/>
      <c r="M247" s="349"/>
      <c r="N247" s="349"/>
      <c r="O247" s="349"/>
      <c r="P247" s="349"/>
      <c r="Q247" s="349"/>
      <c r="R247" s="349"/>
      <c r="S247" s="349"/>
      <c r="T247" s="349"/>
      <c r="U247" s="349"/>
      <c r="V247" s="349"/>
      <c r="W247" s="349"/>
      <c r="X247" s="349"/>
      <c r="Y247" s="54"/>
      <c r="Z247" s="54"/>
      <c r="AA247" s="43"/>
    </row>
    <row r="248" spans="1:59" ht="23.4" hidden="1" customHeight="1" x14ac:dyDescent="0.3">
      <c r="A248" s="52"/>
      <c r="B248" s="380"/>
      <c r="C248" s="380"/>
      <c r="D248" s="380"/>
      <c r="E248" s="380"/>
      <c r="F248" s="380"/>
      <c r="G248" s="380"/>
      <c r="H248" s="380"/>
      <c r="I248" s="380"/>
      <c r="J248" s="380"/>
      <c r="K248" s="380"/>
      <c r="L248" s="380"/>
      <c r="M248" s="380"/>
      <c r="N248" s="380"/>
      <c r="O248" s="380"/>
      <c r="P248" s="380"/>
      <c r="Q248" s="380"/>
      <c r="R248" s="380"/>
      <c r="S248" s="380"/>
      <c r="T248" s="380"/>
      <c r="U248" s="380"/>
      <c r="V248" s="380"/>
      <c r="W248" s="380"/>
      <c r="X248" s="380"/>
      <c r="Y248" s="54"/>
      <c r="Z248" s="54"/>
      <c r="AA248" s="43"/>
      <c r="AB248" s="54"/>
      <c r="AC248" s="54"/>
      <c r="AD248" s="54"/>
      <c r="AE248" s="54"/>
      <c r="AF248" s="54"/>
      <c r="AG248" s="54"/>
      <c r="AH248" s="54"/>
      <c r="AI248" s="54"/>
    </row>
    <row r="249" spans="1:59" ht="7.95" hidden="1" customHeight="1" x14ac:dyDescent="0.3">
      <c r="A249" s="12"/>
      <c r="B249" s="378"/>
      <c r="C249" s="378"/>
      <c r="D249" s="378"/>
      <c r="E249" s="378"/>
      <c r="F249" s="378"/>
      <c r="G249" s="378"/>
      <c r="H249" s="378"/>
      <c r="I249" s="378"/>
      <c r="J249" s="378"/>
      <c r="K249" s="378"/>
      <c r="L249" s="378"/>
      <c r="M249" s="378"/>
      <c r="N249" s="378"/>
      <c r="O249" s="378"/>
      <c r="P249" s="378"/>
      <c r="Q249" s="378"/>
      <c r="R249" s="378"/>
      <c r="S249" s="378"/>
      <c r="T249" s="378"/>
      <c r="U249" s="378"/>
      <c r="V249" s="378"/>
      <c r="W249" s="378"/>
      <c r="X249" s="378"/>
      <c r="Y249" s="2"/>
      <c r="Z249" s="2"/>
    </row>
    <row r="250" spans="1:59" ht="3.6" hidden="1" customHeight="1" x14ac:dyDescent="0.3">
      <c r="A250" s="52"/>
      <c r="B250" s="349"/>
      <c r="C250" s="349"/>
      <c r="D250" s="349"/>
      <c r="E250" s="349"/>
      <c r="F250" s="349"/>
      <c r="G250" s="349"/>
      <c r="H250" s="349"/>
      <c r="I250" s="349"/>
      <c r="J250" s="349"/>
      <c r="K250" s="349"/>
      <c r="L250" s="349"/>
      <c r="M250" s="349"/>
      <c r="N250" s="349"/>
      <c r="O250" s="349"/>
      <c r="P250" s="349"/>
      <c r="Q250" s="349"/>
      <c r="R250" s="349"/>
      <c r="S250" s="349"/>
      <c r="T250" s="349"/>
      <c r="U250" s="349"/>
      <c r="V250" s="349"/>
      <c r="W250" s="349"/>
      <c r="X250" s="349"/>
      <c r="Y250" s="54"/>
      <c r="Z250" s="54"/>
      <c r="AA250" s="43"/>
    </row>
    <row r="251" spans="1:59" ht="12.75" hidden="1" customHeight="1" x14ac:dyDescent="0.3">
      <c r="A251" s="52"/>
      <c r="B251" s="349" t="s">
        <v>695</v>
      </c>
      <c r="C251" s="349"/>
      <c r="D251" s="349"/>
      <c r="E251" s="349"/>
      <c r="F251" s="349"/>
      <c r="G251" s="349"/>
      <c r="H251" s="349"/>
      <c r="I251" s="349"/>
      <c r="J251" s="349"/>
      <c r="K251" s="349"/>
      <c r="L251" s="349"/>
      <c r="M251" s="349"/>
      <c r="N251" s="349"/>
      <c r="O251" s="349"/>
      <c r="P251" s="349"/>
      <c r="Q251" s="349"/>
      <c r="R251" s="349"/>
      <c r="S251" s="349"/>
      <c r="T251" s="349"/>
      <c r="U251" s="349"/>
      <c r="V251" s="349"/>
      <c r="W251" s="349"/>
      <c r="X251" s="349"/>
      <c r="Y251" s="54"/>
      <c r="Z251" s="54"/>
      <c r="AA251" s="43"/>
      <c r="AB251" s="54"/>
      <c r="AC251" s="54"/>
      <c r="AD251" s="54"/>
      <c r="AE251" s="54"/>
      <c r="AF251" s="54"/>
      <c r="AG251" s="54"/>
      <c r="AH251" s="54"/>
      <c r="AI251" s="54"/>
      <c r="AJ251" s="54"/>
      <c r="AK251" s="54"/>
      <c r="AL251" s="54"/>
    </row>
    <row r="252" spans="1:59" ht="16.2" hidden="1" customHeight="1" x14ac:dyDescent="0.3">
      <c r="A252" s="52"/>
      <c r="B252" s="380"/>
      <c r="C252" s="380"/>
      <c r="D252" s="380"/>
      <c r="E252" s="380"/>
      <c r="F252" s="380"/>
      <c r="G252" s="380"/>
      <c r="H252" s="380"/>
      <c r="I252" s="380"/>
      <c r="J252" s="380"/>
      <c r="K252" s="380"/>
      <c r="L252" s="380"/>
      <c r="M252" s="380"/>
      <c r="N252" s="380"/>
      <c r="O252" s="380"/>
      <c r="P252" s="380"/>
      <c r="Q252" s="380"/>
      <c r="R252" s="380"/>
      <c r="S252" s="380"/>
      <c r="T252" s="380"/>
      <c r="U252" s="380"/>
      <c r="V252" s="380"/>
      <c r="W252" s="380"/>
      <c r="X252" s="380"/>
      <c r="Y252" s="54"/>
      <c r="Z252" s="54"/>
      <c r="AA252" s="43"/>
      <c r="AB252" s="54"/>
      <c r="AC252" s="54"/>
      <c r="AD252" s="54"/>
      <c r="AE252" s="54"/>
      <c r="AF252" s="54"/>
      <c r="AG252" s="54"/>
      <c r="AH252" s="54"/>
      <c r="AI252" s="54"/>
    </row>
    <row r="253" spans="1:59" ht="7.95" hidden="1" customHeight="1" x14ac:dyDescent="0.3">
      <c r="A253" s="12"/>
      <c r="B253" s="358"/>
      <c r="C253" s="358"/>
      <c r="D253" s="358"/>
      <c r="E253" s="358"/>
      <c r="F253" s="358"/>
      <c r="G253" s="358"/>
      <c r="H253" s="358"/>
      <c r="I253" s="358"/>
      <c r="J253" s="358"/>
      <c r="K253" s="358"/>
      <c r="L253" s="358"/>
      <c r="M253" s="358"/>
      <c r="N253" s="358"/>
      <c r="O253" s="358"/>
      <c r="P253" s="358"/>
      <c r="Q253" s="358"/>
      <c r="R253" s="358"/>
      <c r="S253" s="358"/>
      <c r="T253" s="358"/>
      <c r="U253" s="358"/>
      <c r="V253" s="358"/>
      <c r="W253" s="358"/>
      <c r="X253" s="358"/>
      <c r="Y253" s="2"/>
      <c r="Z253" s="2"/>
    </row>
    <row r="254" spans="1:59" ht="12.75" hidden="1" customHeight="1" x14ac:dyDescent="0.3">
      <c r="A254" s="52"/>
      <c r="B254" s="379" t="s">
        <v>694</v>
      </c>
      <c r="C254" s="379"/>
      <c r="D254" s="379"/>
      <c r="E254" s="379"/>
      <c r="F254" s="379"/>
      <c r="G254" s="379"/>
      <c r="H254" s="379"/>
      <c r="I254" s="379"/>
      <c r="J254" s="379"/>
      <c r="K254" s="379"/>
      <c r="L254" s="379"/>
      <c r="M254" s="379"/>
      <c r="N254" s="379"/>
      <c r="O254" s="379"/>
      <c r="P254" s="379"/>
      <c r="Q254" s="379"/>
      <c r="R254" s="379"/>
      <c r="S254" s="379"/>
      <c r="T254" s="379"/>
      <c r="U254" s="379"/>
      <c r="V254" s="379"/>
      <c r="W254" s="379"/>
      <c r="X254" s="379"/>
      <c r="Y254" s="54"/>
      <c r="Z254" s="54"/>
      <c r="AA254" s="43"/>
      <c r="AB254" s="54"/>
      <c r="AC254" s="54"/>
      <c r="AD254" s="54"/>
      <c r="AE254" s="54"/>
      <c r="AF254" s="54"/>
      <c r="AG254" s="54"/>
      <c r="AH254" s="54"/>
      <c r="AI254" s="54"/>
    </row>
    <row r="255" spans="1:59" s="1" customFormat="1" ht="14.4" hidden="1" customHeight="1" x14ac:dyDescent="0.3">
      <c r="A255" s="52"/>
      <c r="B255" s="379" t="s">
        <v>336</v>
      </c>
      <c r="C255" s="379"/>
      <c r="D255" s="379"/>
      <c r="E255" s="379"/>
      <c r="F255" s="379"/>
      <c r="G255" s="379"/>
      <c r="H255" s="379"/>
      <c r="I255" s="379"/>
      <c r="J255" s="379"/>
      <c r="K255" s="379"/>
      <c r="L255" s="379"/>
      <c r="M255" s="379"/>
      <c r="N255" s="379"/>
      <c r="O255" s="379"/>
      <c r="P255" s="379"/>
      <c r="Q255" s="379"/>
      <c r="R255" s="379"/>
      <c r="S255" s="379"/>
      <c r="T255" s="379"/>
      <c r="U255" s="379"/>
      <c r="V255" s="379"/>
      <c r="W255" s="379"/>
      <c r="X255" s="379"/>
      <c r="AA255" s="60"/>
    </row>
    <row r="256" spans="1:59" ht="42" hidden="1" customHeight="1" x14ac:dyDescent="0.3">
      <c r="A256" s="52"/>
      <c r="B256" s="380"/>
      <c r="C256" s="380"/>
      <c r="D256" s="380"/>
      <c r="E256" s="380"/>
      <c r="F256" s="380"/>
      <c r="G256" s="380"/>
      <c r="H256" s="380"/>
      <c r="I256" s="380"/>
      <c r="J256" s="380"/>
      <c r="K256" s="380"/>
      <c r="L256" s="380"/>
      <c r="M256" s="380"/>
      <c r="N256" s="380"/>
      <c r="O256" s="380"/>
      <c r="P256" s="380"/>
      <c r="Q256" s="380"/>
      <c r="R256" s="380"/>
      <c r="S256" s="380"/>
      <c r="T256" s="380"/>
      <c r="U256" s="380"/>
      <c r="V256" s="380"/>
      <c r="W256" s="380"/>
      <c r="X256" s="380"/>
      <c r="Y256" s="54"/>
      <c r="Z256" s="54"/>
      <c r="AA256" s="43"/>
      <c r="AB256" s="54"/>
      <c r="AC256" s="54"/>
      <c r="AD256" s="54"/>
      <c r="AE256" s="54"/>
      <c r="AF256" s="54"/>
      <c r="AG256" s="54"/>
      <c r="AH256" s="54"/>
      <c r="AI256" s="54"/>
    </row>
    <row r="257" spans="1:38" ht="12.75" hidden="1" customHeight="1" x14ac:dyDescent="0.3">
      <c r="A257" s="12"/>
      <c r="B257" s="378"/>
      <c r="C257" s="378"/>
      <c r="D257" s="378"/>
      <c r="E257" s="378"/>
      <c r="F257" s="378"/>
      <c r="G257" s="378"/>
      <c r="H257" s="378"/>
      <c r="I257" s="378"/>
      <c r="J257" s="378"/>
      <c r="K257" s="378"/>
      <c r="L257" s="378"/>
      <c r="M257" s="378"/>
      <c r="N257" s="378"/>
      <c r="O257" s="378"/>
      <c r="P257" s="378"/>
      <c r="Q257" s="378"/>
      <c r="R257" s="378"/>
      <c r="S257" s="378"/>
      <c r="T257" s="378"/>
      <c r="U257" s="378"/>
      <c r="V257" s="378"/>
      <c r="W257" s="378"/>
      <c r="X257" s="378"/>
      <c r="Y257" s="54"/>
      <c r="Z257" s="54"/>
      <c r="AA257" s="43"/>
      <c r="AB257" s="54"/>
      <c r="AC257" s="54"/>
      <c r="AD257" s="54"/>
      <c r="AE257" s="54"/>
      <c r="AF257" s="54"/>
      <c r="AG257" s="54"/>
      <c r="AH257" s="54"/>
      <c r="AI257" s="54"/>
      <c r="AJ257" s="54"/>
      <c r="AK257" s="54"/>
      <c r="AL257" s="54"/>
    </row>
    <row r="258" spans="1:38" s="1" customFormat="1" ht="15" hidden="1" customHeight="1" x14ac:dyDescent="0.3">
      <c r="A258" s="8"/>
      <c r="B258" s="421" t="s">
        <v>594</v>
      </c>
      <c r="C258" s="421"/>
      <c r="D258" s="421"/>
      <c r="E258" s="421"/>
      <c r="F258" s="421"/>
      <c r="G258" s="421"/>
      <c r="H258" s="421"/>
      <c r="I258" s="421"/>
      <c r="J258" s="421"/>
      <c r="K258" s="421"/>
      <c r="L258" s="421"/>
      <c r="M258" s="421"/>
      <c r="N258" s="421"/>
      <c r="O258" s="421"/>
      <c r="P258" s="421"/>
      <c r="Q258" s="421"/>
      <c r="R258" s="421"/>
      <c r="S258" s="421"/>
      <c r="T258" s="421"/>
      <c r="U258" s="421"/>
      <c r="V258" s="421"/>
      <c r="W258" s="421"/>
      <c r="X258" s="421"/>
      <c r="AA258" s="60"/>
    </row>
    <row r="259" spans="1:38" ht="12.75" hidden="1" customHeight="1" x14ac:dyDescent="0.3">
      <c r="A259" s="15" t="s">
        <v>85</v>
      </c>
      <c r="B259" s="455">
        <f>D237</f>
        <v>0</v>
      </c>
      <c r="C259" s="456"/>
      <c r="D259" s="456"/>
      <c r="E259" s="456"/>
      <c r="F259" s="456"/>
      <c r="G259" s="456"/>
      <c r="H259" s="456"/>
      <c r="I259" s="456"/>
      <c r="J259" s="456"/>
      <c r="K259" s="456"/>
      <c r="L259" s="456"/>
      <c r="M259" s="456"/>
      <c r="N259" s="456"/>
      <c r="O259" s="456"/>
      <c r="P259" s="456"/>
      <c r="Q259" s="456"/>
      <c r="R259" s="456"/>
      <c r="S259" s="456"/>
      <c r="T259" s="456"/>
      <c r="U259" s="456"/>
      <c r="V259" s="457"/>
      <c r="W259" s="420">
        <f>SUM(W261:X275)</f>
        <v>0</v>
      </c>
      <c r="X259" s="420"/>
      <c r="Y259" s="54"/>
      <c r="Z259" s="54"/>
      <c r="AA259" s="43"/>
      <c r="AB259" s="54"/>
      <c r="AC259" s="54"/>
      <c r="AD259" s="54"/>
      <c r="AE259" s="54"/>
      <c r="AF259" s="54"/>
      <c r="AG259" s="54"/>
      <c r="AH259" s="54"/>
      <c r="AI259" s="54"/>
    </row>
    <row r="260" spans="1:38" ht="7.95" hidden="1" customHeight="1" x14ac:dyDescent="0.3">
      <c r="A260" s="12"/>
      <c r="B260" s="398"/>
      <c r="C260" s="398"/>
      <c r="D260" s="398"/>
      <c r="E260" s="398"/>
      <c r="F260" s="398"/>
      <c r="G260" s="398"/>
      <c r="H260" s="398"/>
      <c r="I260" s="398"/>
      <c r="J260" s="398"/>
      <c r="K260" s="398"/>
      <c r="L260" s="398"/>
      <c r="M260" s="398"/>
      <c r="N260" s="398"/>
      <c r="O260" s="398"/>
      <c r="P260" s="398"/>
      <c r="Q260" s="398"/>
      <c r="R260" s="398"/>
      <c r="S260" s="398"/>
      <c r="T260" s="398"/>
      <c r="U260" s="398"/>
      <c r="V260" s="398"/>
      <c r="W260" s="398"/>
      <c r="X260" s="398"/>
      <c r="Y260" s="2"/>
      <c r="Z260" s="2"/>
    </row>
    <row r="261" spans="1:38" ht="12.75" hidden="1" customHeight="1" x14ac:dyDescent="0.3">
      <c r="A261" s="52"/>
      <c r="B261" s="372"/>
      <c r="C261" s="372"/>
      <c r="D261" s="372"/>
      <c r="E261" s="372"/>
      <c r="F261" s="372"/>
      <c r="G261" s="372"/>
      <c r="H261" s="372"/>
      <c r="I261" s="372"/>
      <c r="J261" s="372"/>
      <c r="K261" s="372"/>
      <c r="L261" s="372"/>
      <c r="M261" s="372"/>
      <c r="N261" s="372"/>
      <c r="O261" s="372"/>
      <c r="P261" s="372"/>
      <c r="Q261" s="372"/>
      <c r="R261" s="372"/>
      <c r="S261" s="372"/>
      <c r="T261" s="372"/>
      <c r="U261" s="372"/>
      <c r="V261" s="372"/>
      <c r="W261" s="373"/>
      <c r="X261" s="373"/>
      <c r="Y261" s="54"/>
      <c r="Z261" s="54"/>
      <c r="AA261" s="43"/>
      <c r="AB261" s="54"/>
      <c r="AC261" s="54"/>
      <c r="AD261" s="54"/>
      <c r="AE261" s="54"/>
      <c r="AF261" s="54"/>
      <c r="AG261" s="54"/>
      <c r="AH261" s="54"/>
      <c r="AI261" s="54"/>
    </row>
    <row r="262" spans="1:38" ht="12.75" hidden="1" customHeight="1" x14ac:dyDescent="0.3">
      <c r="A262" s="52"/>
      <c r="B262" s="377"/>
      <c r="C262" s="377"/>
      <c r="D262" s="377"/>
      <c r="E262" s="377"/>
      <c r="F262" s="377"/>
      <c r="G262" s="377"/>
      <c r="H262" s="377"/>
      <c r="I262" s="377"/>
      <c r="J262" s="377"/>
      <c r="K262" s="377"/>
      <c r="L262" s="377"/>
      <c r="M262" s="377"/>
      <c r="N262" s="377"/>
      <c r="O262" s="377"/>
      <c r="P262" s="377"/>
      <c r="Q262" s="377"/>
      <c r="R262" s="377"/>
      <c r="S262" s="377"/>
      <c r="T262" s="377"/>
      <c r="U262" s="377"/>
      <c r="V262" s="377"/>
      <c r="W262" s="417"/>
      <c r="X262" s="418"/>
      <c r="Y262" s="54"/>
      <c r="Z262" s="54"/>
      <c r="AA262" s="43"/>
      <c r="AB262" s="54"/>
      <c r="AC262" s="54"/>
      <c r="AD262" s="54"/>
      <c r="AE262" s="54"/>
      <c r="AF262" s="54"/>
      <c r="AG262" s="54"/>
      <c r="AH262" s="54"/>
      <c r="AI262" s="54"/>
    </row>
    <row r="263" spans="1:38" ht="12.75" hidden="1" customHeight="1" x14ac:dyDescent="0.3">
      <c r="A263" s="52"/>
      <c r="B263" s="377"/>
      <c r="C263" s="377"/>
      <c r="D263" s="377"/>
      <c r="E263" s="377"/>
      <c r="F263" s="377"/>
      <c r="G263" s="377"/>
      <c r="H263" s="377"/>
      <c r="I263" s="377"/>
      <c r="J263" s="377"/>
      <c r="K263" s="377"/>
      <c r="L263" s="377"/>
      <c r="M263" s="377"/>
      <c r="N263" s="377"/>
      <c r="O263" s="377"/>
      <c r="P263" s="377"/>
      <c r="Q263" s="377"/>
      <c r="R263" s="377"/>
      <c r="S263" s="377"/>
      <c r="T263" s="377"/>
      <c r="U263" s="377"/>
      <c r="V263" s="377"/>
      <c r="W263" s="360"/>
      <c r="X263" s="360"/>
      <c r="Y263" s="54"/>
      <c r="Z263" s="54"/>
      <c r="AA263" s="43"/>
      <c r="AB263" s="54"/>
      <c r="AC263" s="54"/>
      <c r="AD263" s="54"/>
      <c r="AE263" s="54"/>
      <c r="AF263" s="54"/>
      <c r="AG263" s="54"/>
      <c r="AH263" s="54"/>
      <c r="AI263" s="54"/>
    </row>
    <row r="264" spans="1:38" ht="12.75" hidden="1" customHeight="1" x14ac:dyDescent="0.3">
      <c r="A264" s="52"/>
      <c r="B264" s="377"/>
      <c r="C264" s="377"/>
      <c r="D264" s="377"/>
      <c r="E264" s="377"/>
      <c r="F264" s="377"/>
      <c r="G264" s="377"/>
      <c r="H264" s="377"/>
      <c r="I264" s="377"/>
      <c r="J264" s="377"/>
      <c r="K264" s="377"/>
      <c r="L264" s="377"/>
      <c r="M264" s="377"/>
      <c r="N264" s="377"/>
      <c r="O264" s="377"/>
      <c r="P264" s="377"/>
      <c r="Q264" s="377"/>
      <c r="R264" s="377"/>
      <c r="S264" s="377"/>
      <c r="T264" s="377"/>
      <c r="U264" s="377"/>
      <c r="V264" s="377"/>
      <c r="W264" s="360"/>
      <c r="X264" s="360"/>
      <c r="Y264" s="54"/>
      <c r="Z264" s="54"/>
      <c r="AA264" s="43"/>
      <c r="AB264" s="54"/>
      <c r="AC264" s="54"/>
      <c r="AD264" s="54"/>
      <c r="AE264" s="54"/>
      <c r="AF264" s="54"/>
      <c r="AG264" s="54"/>
      <c r="AH264" s="54"/>
      <c r="AI264" s="54"/>
    </row>
    <row r="265" spans="1:38" ht="12.75" hidden="1" customHeight="1" x14ac:dyDescent="0.3">
      <c r="A265" s="52"/>
      <c r="B265" s="377"/>
      <c r="C265" s="377"/>
      <c r="D265" s="377"/>
      <c r="E265" s="377"/>
      <c r="F265" s="377"/>
      <c r="G265" s="377"/>
      <c r="H265" s="377"/>
      <c r="I265" s="377"/>
      <c r="J265" s="377"/>
      <c r="K265" s="377"/>
      <c r="L265" s="377"/>
      <c r="M265" s="377"/>
      <c r="N265" s="377"/>
      <c r="O265" s="377"/>
      <c r="P265" s="377"/>
      <c r="Q265" s="377"/>
      <c r="R265" s="377"/>
      <c r="S265" s="377"/>
      <c r="T265" s="377"/>
      <c r="U265" s="377"/>
      <c r="V265" s="377"/>
      <c r="W265" s="360"/>
      <c r="X265" s="360"/>
      <c r="Y265" s="54"/>
      <c r="Z265" s="54"/>
      <c r="AA265" s="43"/>
      <c r="AB265" s="54"/>
      <c r="AC265" s="54"/>
      <c r="AD265" s="54"/>
      <c r="AE265" s="54"/>
      <c r="AF265" s="54"/>
      <c r="AG265" s="54"/>
      <c r="AH265" s="54"/>
      <c r="AI265" s="54"/>
    </row>
    <row r="266" spans="1:38" ht="12.75" hidden="1" customHeight="1" x14ac:dyDescent="0.3">
      <c r="A266" s="52"/>
      <c r="B266" s="377"/>
      <c r="C266" s="377"/>
      <c r="D266" s="377"/>
      <c r="E266" s="377"/>
      <c r="F266" s="377"/>
      <c r="G266" s="377"/>
      <c r="H266" s="377"/>
      <c r="I266" s="377"/>
      <c r="J266" s="377"/>
      <c r="K266" s="377"/>
      <c r="L266" s="377"/>
      <c r="M266" s="377"/>
      <c r="N266" s="377"/>
      <c r="O266" s="377"/>
      <c r="P266" s="377"/>
      <c r="Q266" s="377"/>
      <c r="R266" s="377"/>
      <c r="S266" s="377"/>
      <c r="T266" s="377"/>
      <c r="U266" s="377"/>
      <c r="V266" s="377"/>
      <c r="W266" s="360"/>
      <c r="X266" s="360"/>
      <c r="Y266" s="54"/>
      <c r="Z266" s="54"/>
      <c r="AA266" s="43"/>
      <c r="AB266" s="54"/>
      <c r="AC266" s="54"/>
      <c r="AD266" s="54"/>
      <c r="AE266" s="54"/>
      <c r="AF266" s="54"/>
      <c r="AG266" s="54"/>
      <c r="AH266" s="54"/>
      <c r="AI266" s="54"/>
    </row>
    <row r="267" spans="1:38" ht="12.75" hidden="1" customHeight="1" x14ac:dyDescent="0.3">
      <c r="A267" s="52"/>
      <c r="B267" s="377"/>
      <c r="C267" s="377"/>
      <c r="D267" s="377"/>
      <c r="E267" s="377"/>
      <c r="F267" s="377"/>
      <c r="G267" s="377"/>
      <c r="H267" s="377"/>
      <c r="I267" s="377"/>
      <c r="J267" s="377"/>
      <c r="K267" s="377"/>
      <c r="L267" s="377"/>
      <c r="M267" s="377"/>
      <c r="N267" s="377"/>
      <c r="O267" s="377"/>
      <c r="P267" s="377"/>
      <c r="Q267" s="377"/>
      <c r="R267" s="377"/>
      <c r="S267" s="377"/>
      <c r="T267" s="377"/>
      <c r="U267" s="377"/>
      <c r="V267" s="377"/>
      <c r="W267" s="360"/>
      <c r="X267" s="360"/>
      <c r="Y267" s="54"/>
      <c r="Z267" s="54"/>
      <c r="AA267" s="43"/>
      <c r="AB267" s="54"/>
      <c r="AC267" s="54"/>
      <c r="AD267" s="54"/>
      <c r="AE267" s="54"/>
      <c r="AF267" s="54"/>
      <c r="AG267" s="54"/>
      <c r="AH267" s="54"/>
      <c r="AI267" s="54"/>
    </row>
    <row r="268" spans="1:38" ht="12.75" hidden="1" customHeight="1" x14ac:dyDescent="0.3">
      <c r="A268" s="52"/>
      <c r="B268" s="377"/>
      <c r="C268" s="377"/>
      <c r="D268" s="377"/>
      <c r="E268" s="377"/>
      <c r="F268" s="377"/>
      <c r="G268" s="377"/>
      <c r="H268" s="377"/>
      <c r="I268" s="377"/>
      <c r="J268" s="377"/>
      <c r="K268" s="377"/>
      <c r="L268" s="377"/>
      <c r="M268" s="377"/>
      <c r="N268" s="377"/>
      <c r="O268" s="377"/>
      <c r="P268" s="377"/>
      <c r="Q268" s="377"/>
      <c r="R268" s="377"/>
      <c r="S268" s="377"/>
      <c r="T268" s="377"/>
      <c r="U268" s="377"/>
      <c r="V268" s="377"/>
      <c r="W268" s="360"/>
      <c r="X268" s="360"/>
      <c r="Y268" s="54"/>
      <c r="Z268" s="54"/>
      <c r="AA268" s="43"/>
      <c r="AB268" s="54"/>
      <c r="AC268" s="54"/>
      <c r="AD268" s="54"/>
      <c r="AE268" s="54"/>
      <c r="AF268" s="54"/>
      <c r="AG268" s="54"/>
      <c r="AH268" s="54"/>
      <c r="AI268" s="54"/>
    </row>
    <row r="269" spans="1:38" ht="12.75" hidden="1" customHeight="1" x14ac:dyDescent="0.3">
      <c r="A269" s="52"/>
      <c r="B269" s="377"/>
      <c r="C269" s="377"/>
      <c r="D269" s="377"/>
      <c r="E269" s="377"/>
      <c r="F269" s="377"/>
      <c r="G269" s="377"/>
      <c r="H269" s="377"/>
      <c r="I269" s="377"/>
      <c r="J269" s="377"/>
      <c r="K269" s="377"/>
      <c r="L269" s="377"/>
      <c r="M269" s="377"/>
      <c r="N269" s="377"/>
      <c r="O269" s="377"/>
      <c r="P269" s="377"/>
      <c r="Q269" s="377"/>
      <c r="R269" s="377"/>
      <c r="S269" s="377"/>
      <c r="T269" s="377"/>
      <c r="U269" s="377"/>
      <c r="V269" s="377"/>
      <c r="W269" s="360"/>
      <c r="X269" s="360"/>
      <c r="Y269" s="54"/>
      <c r="Z269" s="54"/>
      <c r="AA269" s="43"/>
      <c r="AB269" s="54"/>
      <c r="AC269" s="54"/>
      <c r="AD269" s="54"/>
      <c r="AE269" s="54"/>
      <c r="AF269" s="54"/>
      <c r="AG269" s="54"/>
      <c r="AH269" s="54"/>
      <c r="AI269" s="54"/>
    </row>
    <row r="270" spans="1:38" ht="12.75" hidden="1" customHeight="1" x14ac:dyDescent="0.3">
      <c r="A270" s="52"/>
      <c r="B270" s="377"/>
      <c r="C270" s="377"/>
      <c r="D270" s="377"/>
      <c r="E270" s="377"/>
      <c r="F270" s="377"/>
      <c r="G270" s="377"/>
      <c r="H270" s="377"/>
      <c r="I270" s="377"/>
      <c r="J270" s="377"/>
      <c r="K270" s="377"/>
      <c r="L270" s="377"/>
      <c r="M270" s="377"/>
      <c r="N270" s="377"/>
      <c r="O270" s="377"/>
      <c r="P270" s="377"/>
      <c r="Q270" s="377"/>
      <c r="R270" s="377"/>
      <c r="S270" s="377"/>
      <c r="T270" s="377"/>
      <c r="U270" s="377"/>
      <c r="V270" s="377"/>
      <c r="W270" s="360"/>
      <c r="X270" s="360"/>
      <c r="Y270" s="54"/>
      <c r="Z270" s="54"/>
      <c r="AA270" s="43"/>
      <c r="AB270" s="54"/>
      <c r="AC270" s="54"/>
      <c r="AD270" s="54"/>
      <c r="AE270" s="54"/>
      <c r="AF270" s="54"/>
      <c r="AG270" s="54"/>
      <c r="AH270" s="54"/>
      <c r="AI270" s="54"/>
    </row>
    <row r="271" spans="1:38" ht="12.75" hidden="1" customHeight="1" x14ac:dyDescent="0.3">
      <c r="A271" s="52"/>
      <c r="B271" s="377"/>
      <c r="C271" s="377"/>
      <c r="D271" s="377"/>
      <c r="E271" s="377"/>
      <c r="F271" s="377"/>
      <c r="G271" s="377"/>
      <c r="H271" s="377"/>
      <c r="I271" s="377"/>
      <c r="J271" s="377"/>
      <c r="K271" s="377"/>
      <c r="L271" s="377"/>
      <c r="M271" s="377"/>
      <c r="N271" s="377"/>
      <c r="O271" s="377"/>
      <c r="P271" s="377"/>
      <c r="Q271" s="377"/>
      <c r="R271" s="377"/>
      <c r="S271" s="377"/>
      <c r="T271" s="377"/>
      <c r="U271" s="377"/>
      <c r="V271" s="377"/>
      <c r="W271" s="360"/>
      <c r="X271" s="360"/>
      <c r="Y271" s="54"/>
      <c r="Z271" s="54"/>
      <c r="AA271" s="43"/>
      <c r="AB271" s="54"/>
      <c r="AC271" s="54"/>
      <c r="AD271" s="54"/>
      <c r="AE271" s="54"/>
      <c r="AF271" s="54"/>
      <c r="AG271" s="54"/>
      <c r="AH271" s="54"/>
      <c r="AI271" s="54"/>
    </row>
    <row r="272" spans="1:38" ht="12.75" hidden="1" customHeight="1" x14ac:dyDescent="0.3">
      <c r="A272" s="52"/>
      <c r="B272" s="377"/>
      <c r="C272" s="377"/>
      <c r="D272" s="377"/>
      <c r="E272" s="377"/>
      <c r="F272" s="377"/>
      <c r="G272" s="377"/>
      <c r="H272" s="377"/>
      <c r="I272" s="377"/>
      <c r="J272" s="377"/>
      <c r="K272" s="377"/>
      <c r="L272" s="377"/>
      <c r="M272" s="377"/>
      <c r="N272" s="377"/>
      <c r="O272" s="377"/>
      <c r="P272" s="377"/>
      <c r="Q272" s="377"/>
      <c r="R272" s="377"/>
      <c r="S272" s="377"/>
      <c r="T272" s="377"/>
      <c r="U272" s="377"/>
      <c r="V272" s="377"/>
      <c r="W272" s="360"/>
      <c r="X272" s="360"/>
      <c r="Y272" s="54"/>
      <c r="Z272" s="54"/>
      <c r="AA272" s="43"/>
      <c r="AB272" s="54"/>
      <c r="AC272" s="54"/>
      <c r="AD272" s="54"/>
      <c r="AE272" s="54"/>
      <c r="AF272" s="54"/>
      <c r="AG272" s="54"/>
      <c r="AH272" s="54"/>
      <c r="AI272" s="54"/>
    </row>
    <row r="273" spans="1:59" ht="12.75" hidden="1" customHeight="1" x14ac:dyDescent="0.3">
      <c r="A273" s="52"/>
      <c r="B273" s="377"/>
      <c r="C273" s="377"/>
      <c r="D273" s="377"/>
      <c r="E273" s="377"/>
      <c r="F273" s="377"/>
      <c r="G273" s="377"/>
      <c r="H273" s="377"/>
      <c r="I273" s="377"/>
      <c r="J273" s="377"/>
      <c r="K273" s="377"/>
      <c r="L273" s="377"/>
      <c r="M273" s="377"/>
      <c r="N273" s="377"/>
      <c r="O273" s="377"/>
      <c r="P273" s="377"/>
      <c r="Q273" s="377"/>
      <c r="R273" s="377"/>
      <c r="S273" s="377"/>
      <c r="T273" s="377"/>
      <c r="U273" s="377"/>
      <c r="V273" s="377"/>
      <c r="W273" s="360"/>
      <c r="X273" s="360"/>
      <c r="Y273" s="54"/>
      <c r="Z273" s="54"/>
      <c r="AA273" s="43"/>
      <c r="AB273" s="54"/>
      <c r="AC273" s="54"/>
      <c r="AD273" s="54"/>
      <c r="AE273" s="54"/>
      <c r="AF273" s="54"/>
      <c r="AG273" s="54"/>
      <c r="AH273" s="54"/>
      <c r="AI273" s="54"/>
    </row>
    <row r="274" spans="1:59" ht="12.75" hidden="1" customHeight="1" x14ac:dyDescent="0.3">
      <c r="A274" s="52"/>
      <c r="B274" s="377"/>
      <c r="C274" s="377"/>
      <c r="D274" s="377"/>
      <c r="E274" s="377"/>
      <c r="F274" s="377"/>
      <c r="G274" s="377"/>
      <c r="H274" s="377"/>
      <c r="I274" s="377"/>
      <c r="J274" s="377"/>
      <c r="K274" s="377"/>
      <c r="L274" s="377"/>
      <c r="M274" s="377"/>
      <c r="N274" s="377"/>
      <c r="O274" s="377"/>
      <c r="P274" s="377"/>
      <c r="Q274" s="377"/>
      <c r="R274" s="377"/>
      <c r="S274" s="377"/>
      <c r="T274" s="377"/>
      <c r="U274" s="377"/>
      <c r="V274" s="377"/>
      <c r="W274" s="360"/>
      <c r="X274" s="360"/>
      <c r="Y274" s="54"/>
      <c r="Z274" s="54"/>
      <c r="AA274" s="43"/>
      <c r="AB274" s="54"/>
      <c r="AC274" s="54"/>
      <c r="AD274" s="54"/>
      <c r="AE274" s="54"/>
      <c r="AF274" s="54"/>
      <c r="AG274" s="54"/>
      <c r="AH274" s="54"/>
      <c r="AI274" s="54"/>
    </row>
    <row r="275" spans="1:59" ht="12.75" hidden="1" customHeight="1" x14ac:dyDescent="0.3">
      <c r="A275" s="52"/>
      <c r="B275" s="377"/>
      <c r="C275" s="377"/>
      <c r="D275" s="377"/>
      <c r="E275" s="377"/>
      <c r="F275" s="377"/>
      <c r="G275" s="377"/>
      <c r="H275" s="377"/>
      <c r="I275" s="377"/>
      <c r="J275" s="377"/>
      <c r="K275" s="377"/>
      <c r="L275" s="377"/>
      <c r="M275" s="377"/>
      <c r="N275" s="377"/>
      <c r="O275" s="377"/>
      <c r="P275" s="377"/>
      <c r="Q275" s="377"/>
      <c r="R275" s="377"/>
      <c r="S275" s="377"/>
      <c r="T275" s="377"/>
      <c r="U275" s="377"/>
      <c r="V275" s="377"/>
      <c r="W275" s="360"/>
      <c r="X275" s="360"/>
      <c r="Y275" s="54"/>
      <c r="Z275" s="54"/>
      <c r="AA275" s="43"/>
      <c r="AB275" s="54"/>
      <c r="AC275" s="54"/>
      <c r="AD275" s="54"/>
      <c r="AE275" s="54"/>
      <c r="AF275" s="54"/>
      <c r="AG275" s="54"/>
      <c r="AH275" s="54"/>
      <c r="AI275" s="54"/>
    </row>
    <row r="276" spans="1:59" ht="7.95" customHeight="1" x14ac:dyDescent="0.3">
      <c r="A276" s="12"/>
      <c r="B276" s="398"/>
      <c r="C276" s="398"/>
      <c r="D276" s="398"/>
      <c r="E276" s="398"/>
      <c r="F276" s="398"/>
      <c r="G276" s="398"/>
      <c r="H276" s="398"/>
      <c r="I276" s="398"/>
      <c r="J276" s="398"/>
      <c r="K276" s="398"/>
      <c r="L276" s="398"/>
      <c r="M276" s="398"/>
      <c r="N276" s="398"/>
      <c r="O276" s="398"/>
      <c r="P276" s="398"/>
      <c r="Q276" s="398"/>
      <c r="R276" s="398"/>
      <c r="S276" s="398"/>
      <c r="T276" s="398"/>
      <c r="U276" s="398"/>
      <c r="V276" s="398"/>
      <c r="W276" s="398"/>
      <c r="X276" s="398"/>
      <c r="Y276" s="2"/>
      <c r="Z276" s="2"/>
    </row>
    <row r="277" spans="1:59" ht="15" customHeight="1" x14ac:dyDescent="0.3">
      <c r="A277" s="52"/>
      <c r="B277" s="451" t="s">
        <v>86</v>
      </c>
      <c r="C277" s="452"/>
      <c r="D277" s="510"/>
      <c r="E277" s="510"/>
      <c r="F277" s="510"/>
      <c r="G277" s="510"/>
      <c r="H277" s="510"/>
      <c r="I277" s="510"/>
      <c r="J277" s="510"/>
      <c r="K277" s="510"/>
      <c r="L277" s="510"/>
      <c r="M277" s="510"/>
      <c r="N277" s="510"/>
      <c r="O277" s="510"/>
      <c r="P277" s="510"/>
      <c r="Q277" s="510"/>
      <c r="R277" s="510"/>
      <c r="S277" s="510"/>
      <c r="T277" s="453" t="s">
        <v>78</v>
      </c>
      <c r="U277" s="453"/>
      <c r="V277" s="453"/>
      <c r="W277" s="453"/>
      <c r="X277" s="454"/>
    </row>
    <row r="278" spans="1:59" ht="15" hidden="1" customHeight="1" x14ac:dyDescent="0.3">
      <c r="A278" s="52"/>
      <c r="B278" s="349" t="s">
        <v>17</v>
      </c>
      <c r="C278" s="349"/>
      <c r="D278" s="466"/>
      <c r="E278" s="466"/>
      <c r="F278" s="466"/>
      <c r="G278" s="466"/>
      <c r="H278" s="466"/>
      <c r="I278" s="466"/>
      <c r="J278" s="466"/>
      <c r="K278" s="466"/>
      <c r="L278" s="466"/>
      <c r="M278" s="466"/>
      <c r="N278" s="466"/>
      <c r="O278" s="466"/>
      <c r="P278" s="466"/>
      <c r="Q278" s="466"/>
      <c r="R278" s="466"/>
      <c r="S278" s="466"/>
      <c r="T278" s="466"/>
      <c r="U278" s="466"/>
      <c r="V278" s="466"/>
      <c r="W278" s="466"/>
      <c r="X278" s="466"/>
    </row>
    <row r="279" spans="1:59" ht="15" hidden="1" customHeight="1" x14ac:dyDescent="0.3">
      <c r="A279" s="52"/>
      <c r="B279" s="349" t="s">
        <v>18</v>
      </c>
      <c r="C279" s="349"/>
      <c r="D279" s="348"/>
      <c r="E279" s="348"/>
      <c r="F279" s="348"/>
      <c r="G279" s="348"/>
      <c r="H279" s="348"/>
      <c r="I279" s="348"/>
      <c r="J279" s="348"/>
      <c r="K279" s="348"/>
      <c r="L279" s="348"/>
      <c r="M279" s="348"/>
      <c r="N279" s="348"/>
      <c r="O279" s="348"/>
      <c r="P279" s="348"/>
      <c r="Q279" s="348"/>
      <c r="R279" s="348"/>
      <c r="S279" s="348"/>
      <c r="T279" s="348"/>
      <c r="U279" s="348"/>
      <c r="V279" s="348"/>
      <c r="W279" s="348"/>
      <c r="X279" s="348"/>
    </row>
    <row r="280" spans="1:59" ht="15" hidden="1" customHeight="1" x14ac:dyDescent="0.3">
      <c r="A280" s="52"/>
      <c r="B280" s="349" t="s">
        <v>59</v>
      </c>
      <c r="C280" s="349"/>
      <c r="D280" s="391" t="s">
        <v>32</v>
      </c>
      <c r="E280" s="391"/>
      <c r="F280" s="391"/>
      <c r="G280" s="391"/>
      <c r="H280" s="391"/>
      <c r="I280" s="391"/>
      <c r="J280" s="391"/>
      <c r="K280" s="391"/>
      <c r="L280" s="391"/>
      <c r="M280" s="391"/>
      <c r="N280" s="391"/>
      <c r="O280" s="391"/>
      <c r="P280" s="391"/>
      <c r="Q280" s="391"/>
      <c r="R280" s="391"/>
      <c r="S280" s="391"/>
      <c r="T280" s="391"/>
      <c r="U280" s="391"/>
      <c r="V280" s="391"/>
      <c r="W280" s="391"/>
      <c r="X280" s="391"/>
    </row>
    <row r="281" spans="1:59" s="1" customFormat="1" ht="15" hidden="1" customHeight="1" x14ac:dyDescent="0.3">
      <c r="A281" s="8"/>
      <c r="B281" s="349" t="s">
        <v>79</v>
      </c>
      <c r="C281" s="349"/>
      <c r="D281" s="349"/>
      <c r="E281" s="349"/>
      <c r="F281" s="349"/>
      <c r="G281" s="349"/>
      <c r="H281" s="349"/>
      <c r="I281" s="349"/>
      <c r="J281" s="349"/>
      <c r="K281" s="349"/>
      <c r="L281" s="349"/>
      <c r="M281" s="349"/>
      <c r="N281" s="349"/>
      <c r="O281" s="349"/>
      <c r="P281" s="349"/>
      <c r="Q281" s="349"/>
      <c r="R281" s="349"/>
      <c r="S281" s="349"/>
      <c r="T281" s="349"/>
      <c r="U281" s="349"/>
      <c r="V281" s="349"/>
      <c r="W281" s="349"/>
      <c r="X281" s="40" t="s">
        <v>32</v>
      </c>
      <c r="AA281" s="60"/>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row>
    <row r="282" spans="1:59" s="1" customFormat="1" ht="15" hidden="1" customHeight="1" x14ac:dyDescent="0.3">
      <c r="A282" s="8"/>
      <c r="B282" s="349" t="s">
        <v>62</v>
      </c>
      <c r="C282" s="349"/>
      <c r="D282" s="349"/>
      <c r="E282" s="349"/>
      <c r="F282" s="357" t="s">
        <v>63</v>
      </c>
      <c r="G282" s="357"/>
      <c r="H282" s="357"/>
      <c r="I282" s="357"/>
      <c r="J282" s="357"/>
      <c r="K282" s="357"/>
      <c r="L282" s="357"/>
      <c r="M282" s="357"/>
      <c r="N282" s="357"/>
      <c r="O282" s="357"/>
      <c r="P282" s="357"/>
      <c r="Q282" s="357"/>
      <c r="R282" s="357"/>
      <c r="S282" s="357"/>
      <c r="T282" s="357"/>
      <c r="U282" s="357"/>
      <c r="V282" s="357"/>
      <c r="W282" s="54"/>
      <c r="X282" s="88"/>
      <c r="AA282" s="60"/>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row>
    <row r="283" spans="1:59" ht="15" hidden="1" customHeight="1" x14ac:dyDescent="0.3">
      <c r="A283" s="52"/>
      <c r="B283" s="349" t="s">
        <v>64</v>
      </c>
      <c r="C283" s="349"/>
      <c r="D283" s="450"/>
      <c r="E283" s="450"/>
      <c r="F283" s="450"/>
      <c r="G283" s="450"/>
      <c r="H283" s="450"/>
      <c r="I283" s="450"/>
      <c r="J283" s="450"/>
      <c r="K283" s="450"/>
      <c r="L283" s="450"/>
      <c r="M283" s="450"/>
      <c r="N283" s="450"/>
      <c r="O283" s="381" t="s">
        <v>65</v>
      </c>
      <c r="P283" s="381"/>
      <c r="Q283" s="381"/>
      <c r="R283" s="381"/>
      <c r="S283" s="381"/>
      <c r="T283" s="381"/>
      <c r="U283" s="381"/>
      <c r="V283" s="381"/>
      <c r="W283" s="381"/>
      <c r="X283" s="381"/>
      <c r="Y283" s="2"/>
      <c r="Z283" s="2"/>
    </row>
    <row r="284" spans="1:59" ht="15" hidden="1" customHeight="1" x14ac:dyDescent="0.3">
      <c r="A284" s="52"/>
      <c r="B284" s="349" t="s">
        <v>66</v>
      </c>
      <c r="C284" s="349"/>
      <c r="D284" s="391" t="s">
        <v>67</v>
      </c>
      <c r="E284" s="391"/>
      <c r="F284" s="391"/>
      <c r="G284" s="391"/>
      <c r="H284" s="391"/>
      <c r="I284" s="391"/>
      <c r="J284" s="391"/>
      <c r="K284" s="391"/>
      <c r="L284" s="391"/>
      <c r="M284" s="391"/>
      <c r="N284" s="391"/>
      <c r="O284" s="391"/>
      <c r="P284" s="391"/>
      <c r="Q284" s="391"/>
      <c r="R284" s="391"/>
      <c r="S284" s="391"/>
      <c r="T284" s="391"/>
      <c r="U284" s="391"/>
      <c r="V284" s="391"/>
      <c r="W284" s="359" t="s">
        <v>68</v>
      </c>
      <c r="X284" s="359"/>
      <c r="Y284" s="2"/>
      <c r="Z284" s="2"/>
    </row>
    <row r="285" spans="1:59" ht="7.95" hidden="1" customHeight="1" x14ac:dyDescent="0.3">
      <c r="A285" s="12"/>
      <c r="B285" s="358"/>
      <c r="C285" s="358"/>
      <c r="D285" s="358"/>
      <c r="E285" s="358"/>
      <c r="F285" s="358"/>
      <c r="G285" s="358"/>
      <c r="H285" s="358"/>
      <c r="I285" s="358"/>
      <c r="J285" s="358"/>
      <c r="K285" s="358"/>
      <c r="L285" s="358"/>
      <c r="M285" s="358"/>
      <c r="N285" s="358"/>
      <c r="O285" s="358"/>
      <c r="P285" s="358"/>
      <c r="Q285" s="358"/>
      <c r="R285" s="358"/>
      <c r="S285" s="358"/>
      <c r="T285" s="358"/>
      <c r="U285" s="358"/>
      <c r="V285" s="358"/>
      <c r="W285" s="358"/>
      <c r="X285" s="358"/>
      <c r="Y285" s="2"/>
      <c r="Z285" s="2"/>
    </row>
    <row r="286" spans="1:59" ht="14.4" hidden="1" customHeight="1" x14ac:dyDescent="0.3">
      <c r="A286" s="52"/>
      <c r="B286" s="411" t="s">
        <v>69</v>
      </c>
      <c r="C286" s="411"/>
      <c r="D286" s="411"/>
      <c r="E286" s="411"/>
      <c r="F286" s="411"/>
      <c r="G286" s="411"/>
      <c r="H286" s="411"/>
      <c r="I286" s="411"/>
      <c r="J286" s="411"/>
      <c r="K286" s="411"/>
      <c r="L286" s="411"/>
      <c r="M286" s="411"/>
      <c r="N286" s="411"/>
      <c r="O286" s="411"/>
      <c r="P286" s="411"/>
      <c r="Q286" s="411"/>
      <c r="R286" s="411"/>
      <c r="S286" s="411"/>
      <c r="T286" s="411"/>
      <c r="U286" s="411"/>
      <c r="V286" s="411"/>
      <c r="W286" s="411"/>
      <c r="X286" s="411"/>
      <c r="Y286" s="54"/>
      <c r="Z286" s="54"/>
      <c r="AA286" s="43"/>
    </row>
    <row r="287" spans="1:59" ht="12.75" hidden="1" customHeight="1" x14ac:dyDescent="0.3">
      <c r="A287" s="52"/>
      <c r="B287" s="349" t="s">
        <v>84</v>
      </c>
      <c r="C287" s="349"/>
      <c r="D287" s="349"/>
      <c r="E287" s="349"/>
      <c r="F287" s="349"/>
      <c r="G287" s="349"/>
      <c r="H287" s="349"/>
      <c r="I287" s="349"/>
      <c r="J287" s="349"/>
      <c r="K287" s="349"/>
      <c r="L287" s="349"/>
      <c r="M287" s="349"/>
      <c r="N287" s="349"/>
      <c r="O287" s="349"/>
      <c r="P287" s="349"/>
      <c r="Q287" s="349"/>
      <c r="R287" s="349"/>
      <c r="S287" s="349"/>
      <c r="T287" s="349"/>
      <c r="U287" s="349"/>
      <c r="V287" s="349"/>
      <c r="W287" s="349"/>
      <c r="X287" s="349"/>
      <c r="Y287" s="54"/>
      <c r="Z287" s="54"/>
      <c r="AA287" s="43"/>
    </row>
    <row r="288" spans="1:59" ht="120" hidden="1" customHeight="1" x14ac:dyDescent="0.3">
      <c r="A288" s="52"/>
      <c r="B288" s="380"/>
      <c r="C288" s="380"/>
      <c r="D288" s="380"/>
      <c r="E288" s="380"/>
      <c r="F288" s="380"/>
      <c r="G288" s="380"/>
      <c r="H288" s="380"/>
      <c r="I288" s="380"/>
      <c r="J288" s="380"/>
      <c r="K288" s="380"/>
      <c r="L288" s="380"/>
      <c r="M288" s="380"/>
      <c r="N288" s="380"/>
      <c r="O288" s="380"/>
      <c r="P288" s="380"/>
      <c r="Q288" s="380"/>
      <c r="R288" s="380"/>
      <c r="S288" s="380"/>
      <c r="T288" s="380"/>
      <c r="U288" s="380"/>
      <c r="V288" s="380"/>
      <c r="W288" s="380"/>
      <c r="X288" s="380"/>
      <c r="Y288" s="54"/>
      <c r="Z288" s="54"/>
      <c r="AA288" s="43"/>
      <c r="AB288" s="54"/>
      <c r="AC288" s="54"/>
      <c r="AD288" s="54"/>
      <c r="AE288" s="54"/>
      <c r="AF288" s="54"/>
      <c r="AG288" s="54"/>
      <c r="AH288" s="54"/>
      <c r="AI288" s="54"/>
    </row>
    <row r="289" spans="1:38" ht="7.95" hidden="1" customHeight="1" x14ac:dyDescent="0.3">
      <c r="A289" s="12"/>
      <c r="B289" s="378"/>
      <c r="C289" s="378"/>
      <c r="D289" s="378"/>
      <c r="E289" s="378"/>
      <c r="F289" s="378"/>
      <c r="G289" s="378"/>
      <c r="H289" s="378"/>
      <c r="I289" s="378"/>
      <c r="J289" s="378"/>
      <c r="K289" s="378"/>
      <c r="L289" s="378"/>
      <c r="M289" s="378"/>
      <c r="N289" s="378"/>
      <c r="O289" s="378"/>
      <c r="P289" s="378"/>
      <c r="Q289" s="378"/>
      <c r="R289" s="378"/>
      <c r="S289" s="378"/>
      <c r="T289" s="378"/>
      <c r="U289" s="378"/>
      <c r="V289" s="378"/>
      <c r="W289" s="378"/>
      <c r="X289" s="378"/>
      <c r="Y289" s="2"/>
      <c r="Z289" s="2"/>
    </row>
    <row r="290" spans="1:38" ht="6" hidden="1" customHeight="1" x14ac:dyDescent="0.3">
      <c r="A290" s="52"/>
      <c r="B290" s="349"/>
      <c r="C290" s="349"/>
      <c r="D290" s="349"/>
      <c r="E290" s="349"/>
      <c r="F290" s="349"/>
      <c r="G290" s="349"/>
      <c r="H290" s="349"/>
      <c r="I290" s="349"/>
      <c r="J290" s="349"/>
      <c r="K290" s="349"/>
      <c r="L290" s="349"/>
      <c r="M290" s="349"/>
      <c r="N290" s="349"/>
      <c r="O290" s="349"/>
      <c r="P290" s="349"/>
      <c r="Q290" s="349"/>
      <c r="R290" s="349"/>
      <c r="S290" s="349"/>
      <c r="T290" s="349"/>
      <c r="U290" s="349"/>
      <c r="V290" s="349"/>
      <c r="W290" s="349"/>
      <c r="X290" s="349"/>
      <c r="Y290" s="54"/>
      <c r="Z290" s="54"/>
      <c r="AA290" s="43"/>
    </row>
    <row r="291" spans="1:38" ht="12.75" hidden="1" customHeight="1" x14ac:dyDescent="0.3">
      <c r="A291" s="52"/>
      <c r="B291" s="349" t="s">
        <v>695</v>
      </c>
      <c r="C291" s="349"/>
      <c r="D291" s="349"/>
      <c r="E291" s="349"/>
      <c r="F291" s="349"/>
      <c r="G291" s="349"/>
      <c r="H291" s="349"/>
      <c r="I291" s="349"/>
      <c r="J291" s="349"/>
      <c r="K291" s="349"/>
      <c r="L291" s="349"/>
      <c r="M291" s="349"/>
      <c r="N291" s="349"/>
      <c r="O291" s="349"/>
      <c r="P291" s="349"/>
      <c r="Q291" s="349"/>
      <c r="R291" s="349"/>
      <c r="S291" s="349"/>
      <c r="T291" s="349"/>
      <c r="U291" s="349"/>
      <c r="V291" s="349"/>
      <c r="W291" s="349"/>
      <c r="X291" s="349"/>
      <c r="Y291" s="54"/>
      <c r="Z291" s="54"/>
      <c r="AA291" s="43"/>
      <c r="AB291" s="54"/>
      <c r="AC291" s="54"/>
      <c r="AD291" s="54"/>
      <c r="AE291" s="54"/>
      <c r="AF291" s="54"/>
      <c r="AG291" s="54"/>
      <c r="AH291" s="54"/>
      <c r="AI291" s="54"/>
      <c r="AJ291" s="54"/>
      <c r="AK291" s="54"/>
      <c r="AL291" s="54"/>
    </row>
    <row r="292" spans="1:38" ht="18.600000000000001" hidden="1" customHeight="1" x14ac:dyDescent="0.3">
      <c r="A292" s="52"/>
      <c r="B292" s="380"/>
      <c r="C292" s="380"/>
      <c r="D292" s="380"/>
      <c r="E292" s="380"/>
      <c r="F292" s="380"/>
      <c r="G292" s="380"/>
      <c r="H292" s="380"/>
      <c r="I292" s="380"/>
      <c r="J292" s="380"/>
      <c r="K292" s="380"/>
      <c r="L292" s="380"/>
      <c r="M292" s="380"/>
      <c r="N292" s="380"/>
      <c r="O292" s="380"/>
      <c r="P292" s="380"/>
      <c r="Q292" s="380"/>
      <c r="R292" s="380"/>
      <c r="S292" s="380"/>
      <c r="T292" s="380"/>
      <c r="U292" s="380"/>
      <c r="V292" s="380"/>
      <c r="W292" s="380"/>
      <c r="X292" s="380"/>
      <c r="Y292" s="54"/>
      <c r="Z292" s="54"/>
      <c r="AA292" s="43"/>
      <c r="AB292" s="54"/>
      <c r="AC292" s="54"/>
      <c r="AD292" s="54"/>
      <c r="AE292" s="54"/>
      <c r="AF292" s="54"/>
      <c r="AG292" s="54"/>
      <c r="AH292" s="54"/>
      <c r="AI292" s="54"/>
    </row>
    <row r="293" spans="1:38" ht="7.95" hidden="1" customHeight="1" x14ac:dyDescent="0.3">
      <c r="A293" s="12"/>
      <c r="B293" s="358"/>
      <c r="C293" s="358"/>
      <c r="D293" s="358"/>
      <c r="E293" s="358"/>
      <c r="F293" s="358"/>
      <c r="G293" s="358"/>
      <c r="H293" s="358"/>
      <c r="I293" s="358"/>
      <c r="J293" s="358"/>
      <c r="K293" s="358"/>
      <c r="L293" s="358"/>
      <c r="M293" s="358"/>
      <c r="N293" s="358"/>
      <c r="O293" s="358"/>
      <c r="P293" s="358"/>
      <c r="Q293" s="358"/>
      <c r="R293" s="358"/>
      <c r="S293" s="358"/>
      <c r="T293" s="358"/>
      <c r="U293" s="358"/>
      <c r="V293" s="358"/>
      <c r="W293" s="358"/>
      <c r="X293" s="358"/>
      <c r="Y293" s="2"/>
      <c r="Z293" s="2"/>
    </row>
    <row r="294" spans="1:38" ht="12.75" hidden="1" customHeight="1" x14ac:dyDescent="0.3">
      <c r="A294" s="52"/>
      <c r="B294" s="379" t="s">
        <v>694</v>
      </c>
      <c r="C294" s="379"/>
      <c r="D294" s="379"/>
      <c r="E294" s="379"/>
      <c r="F294" s="379"/>
      <c r="G294" s="379"/>
      <c r="H294" s="379"/>
      <c r="I294" s="379"/>
      <c r="J294" s="379"/>
      <c r="K294" s="379"/>
      <c r="L294" s="379"/>
      <c r="M294" s="379"/>
      <c r="N294" s="379"/>
      <c r="O294" s="379"/>
      <c r="P294" s="379"/>
      <c r="Q294" s="379"/>
      <c r="R294" s="379"/>
      <c r="S294" s="379"/>
      <c r="T294" s="379"/>
      <c r="U294" s="379"/>
      <c r="V294" s="379"/>
      <c r="W294" s="379"/>
      <c r="X294" s="379"/>
      <c r="Y294" s="54"/>
      <c r="Z294" s="54"/>
      <c r="AA294" s="43"/>
      <c r="AB294" s="54"/>
      <c r="AC294" s="54"/>
      <c r="AD294" s="54"/>
      <c r="AE294" s="54"/>
      <c r="AF294" s="54"/>
      <c r="AG294" s="54"/>
      <c r="AH294" s="54"/>
      <c r="AI294" s="54"/>
    </row>
    <row r="295" spans="1:38" s="1" customFormat="1" ht="14.4" hidden="1" customHeight="1" x14ac:dyDescent="0.3">
      <c r="A295" s="52"/>
      <c r="B295" s="379" t="s">
        <v>336</v>
      </c>
      <c r="C295" s="379"/>
      <c r="D295" s="379"/>
      <c r="E295" s="379"/>
      <c r="F295" s="379"/>
      <c r="G295" s="379"/>
      <c r="H295" s="379"/>
      <c r="I295" s="379"/>
      <c r="J295" s="379"/>
      <c r="K295" s="379"/>
      <c r="L295" s="379"/>
      <c r="M295" s="379"/>
      <c r="N295" s="379"/>
      <c r="O295" s="379"/>
      <c r="P295" s="379"/>
      <c r="Q295" s="379"/>
      <c r="R295" s="379"/>
      <c r="S295" s="379"/>
      <c r="T295" s="379"/>
      <c r="U295" s="379"/>
      <c r="V295" s="379"/>
      <c r="W295" s="379"/>
      <c r="X295" s="379"/>
      <c r="AA295" s="60"/>
    </row>
    <row r="296" spans="1:38" ht="144.6" hidden="1" customHeight="1" x14ac:dyDescent="0.3">
      <c r="A296" s="52"/>
      <c r="B296" s="380"/>
      <c r="C296" s="380"/>
      <c r="D296" s="380"/>
      <c r="E296" s="380"/>
      <c r="F296" s="380"/>
      <c r="G296" s="380"/>
      <c r="H296" s="380"/>
      <c r="I296" s="380"/>
      <c r="J296" s="380"/>
      <c r="K296" s="380"/>
      <c r="L296" s="380"/>
      <c r="M296" s="380"/>
      <c r="N296" s="380"/>
      <c r="O296" s="380"/>
      <c r="P296" s="380"/>
      <c r="Q296" s="380"/>
      <c r="R296" s="380"/>
      <c r="S296" s="380"/>
      <c r="T296" s="380"/>
      <c r="U296" s="380"/>
      <c r="V296" s="380"/>
      <c r="W296" s="380"/>
      <c r="X296" s="380"/>
      <c r="Y296" s="54"/>
      <c r="Z296" s="54"/>
      <c r="AA296" s="43"/>
      <c r="AB296" s="54"/>
      <c r="AC296" s="54"/>
      <c r="AD296" s="54"/>
      <c r="AE296" s="54"/>
      <c r="AF296" s="54"/>
      <c r="AG296" s="54"/>
      <c r="AH296" s="54"/>
      <c r="AI296" s="54"/>
    </row>
    <row r="297" spans="1:38" ht="7.95" hidden="1" customHeight="1" x14ac:dyDescent="0.3">
      <c r="A297" s="12"/>
      <c r="B297" s="378"/>
      <c r="C297" s="378"/>
      <c r="D297" s="378"/>
      <c r="E297" s="378"/>
      <c r="F297" s="378"/>
      <c r="G297" s="378"/>
      <c r="H297" s="378"/>
      <c r="I297" s="378"/>
      <c r="J297" s="378"/>
      <c r="K297" s="378"/>
      <c r="L297" s="378"/>
      <c r="M297" s="378"/>
      <c r="N297" s="378"/>
      <c r="O297" s="378"/>
      <c r="P297" s="378"/>
      <c r="Q297" s="378"/>
      <c r="R297" s="378"/>
      <c r="S297" s="378"/>
      <c r="T297" s="378"/>
      <c r="U297" s="378"/>
      <c r="V297" s="378"/>
      <c r="W297" s="378"/>
      <c r="X297" s="378"/>
      <c r="Y297" s="2"/>
      <c r="Z297" s="2"/>
    </row>
    <row r="298" spans="1:38" s="1" customFormat="1" ht="15" hidden="1" customHeight="1" x14ac:dyDescent="0.3">
      <c r="A298" s="8"/>
      <c r="B298" s="421" t="s">
        <v>594</v>
      </c>
      <c r="C298" s="421"/>
      <c r="D298" s="421"/>
      <c r="E298" s="421"/>
      <c r="F298" s="421"/>
      <c r="G298" s="421"/>
      <c r="H298" s="421"/>
      <c r="I298" s="421"/>
      <c r="J298" s="421"/>
      <c r="K298" s="421"/>
      <c r="L298" s="421"/>
      <c r="M298" s="421"/>
      <c r="N298" s="421"/>
      <c r="O298" s="421"/>
      <c r="P298" s="421"/>
      <c r="Q298" s="421"/>
      <c r="R298" s="421"/>
      <c r="S298" s="421"/>
      <c r="T298" s="421"/>
      <c r="U298" s="421"/>
      <c r="V298" s="421"/>
      <c r="W298" s="421"/>
      <c r="X298" s="421"/>
      <c r="AA298" s="60"/>
    </row>
    <row r="299" spans="1:38" ht="12.75" hidden="1" customHeight="1" x14ac:dyDescent="0.3">
      <c r="A299" s="15" t="s">
        <v>87</v>
      </c>
      <c r="B299" s="455">
        <f>D277</f>
        <v>0</v>
      </c>
      <c r="C299" s="456"/>
      <c r="D299" s="456"/>
      <c r="E299" s="456"/>
      <c r="F299" s="456"/>
      <c r="G299" s="456"/>
      <c r="H299" s="456"/>
      <c r="I299" s="456"/>
      <c r="J299" s="456"/>
      <c r="K299" s="456"/>
      <c r="L299" s="456"/>
      <c r="M299" s="456"/>
      <c r="N299" s="456"/>
      <c r="O299" s="456"/>
      <c r="P299" s="456"/>
      <c r="Q299" s="456"/>
      <c r="R299" s="456"/>
      <c r="S299" s="456"/>
      <c r="T299" s="456"/>
      <c r="U299" s="456"/>
      <c r="V299" s="457"/>
      <c r="W299" s="420">
        <f>SUM(W301:X315)</f>
        <v>0</v>
      </c>
      <c r="X299" s="420"/>
      <c r="Y299" s="54"/>
      <c r="Z299" s="54"/>
      <c r="AA299" s="43"/>
      <c r="AB299" s="54"/>
      <c r="AC299" s="54"/>
      <c r="AD299" s="54"/>
      <c r="AE299" s="54"/>
      <c r="AF299" s="54"/>
      <c r="AG299" s="54"/>
      <c r="AH299" s="54"/>
      <c r="AI299" s="54"/>
    </row>
    <row r="300" spans="1:38" ht="7.95" hidden="1" customHeight="1" x14ac:dyDescent="0.3">
      <c r="A300" s="12"/>
      <c r="B300" s="398"/>
      <c r="C300" s="398"/>
      <c r="D300" s="398"/>
      <c r="E300" s="398"/>
      <c r="F300" s="398"/>
      <c r="G300" s="398"/>
      <c r="H300" s="398"/>
      <c r="I300" s="398"/>
      <c r="J300" s="398"/>
      <c r="K300" s="398"/>
      <c r="L300" s="398"/>
      <c r="M300" s="398"/>
      <c r="N300" s="398"/>
      <c r="O300" s="398"/>
      <c r="P300" s="398"/>
      <c r="Q300" s="398"/>
      <c r="R300" s="398"/>
      <c r="S300" s="398"/>
      <c r="T300" s="398"/>
      <c r="U300" s="398"/>
      <c r="V300" s="398"/>
      <c r="W300" s="398"/>
      <c r="X300" s="398"/>
      <c r="Y300" s="2"/>
      <c r="Z300" s="2"/>
    </row>
    <row r="301" spans="1:38" ht="12.75" hidden="1" customHeight="1" x14ac:dyDescent="0.3">
      <c r="A301" s="52"/>
      <c r="B301" s="372"/>
      <c r="C301" s="372"/>
      <c r="D301" s="372"/>
      <c r="E301" s="372"/>
      <c r="F301" s="372"/>
      <c r="G301" s="372"/>
      <c r="H301" s="372"/>
      <c r="I301" s="372"/>
      <c r="J301" s="372"/>
      <c r="K301" s="372"/>
      <c r="L301" s="372"/>
      <c r="M301" s="372"/>
      <c r="N301" s="372"/>
      <c r="O301" s="372"/>
      <c r="P301" s="372"/>
      <c r="Q301" s="372"/>
      <c r="R301" s="372"/>
      <c r="S301" s="372"/>
      <c r="T301" s="372"/>
      <c r="U301" s="372"/>
      <c r="V301" s="372"/>
      <c r="W301" s="373"/>
      <c r="X301" s="373"/>
      <c r="Y301" s="54"/>
      <c r="Z301" s="54"/>
      <c r="AA301" s="43"/>
      <c r="AB301" s="54"/>
      <c r="AC301" s="54"/>
      <c r="AD301" s="54"/>
      <c r="AE301" s="54"/>
      <c r="AF301" s="54"/>
      <c r="AG301" s="54"/>
      <c r="AH301" s="54"/>
      <c r="AI301" s="54"/>
    </row>
    <row r="302" spans="1:38" ht="12.75" hidden="1" customHeight="1" x14ac:dyDescent="0.3">
      <c r="A302" s="52"/>
      <c r="B302" s="377"/>
      <c r="C302" s="377"/>
      <c r="D302" s="377"/>
      <c r="E302" s="377"/>
      <c r="F302" s="377"/>
      <c r="G302" s="377"/>
      <c r="H302" s="377"/>
      <c r="I302" s="377"/>
      <c r="J302" s="377"/>
      <c r="K302" s="377"/>
      <c r="L302" s="377"/>
      <c r="M302" s="377"/>
      <c r="N302" s="377"/>
      <c r="O302" s="377"/>
      <c r="P302" s="377"/>
      <c r="Q302" s="377"/>
      <c r="R302" s="377"/>
      <c r="S302" s="377"/>
      <c r="T302" s="377"/>
      <c r="U302" s="377"/>
      <c r="V302" s="377"/>
      <c r="W302" s="417"/>
      <c r="X302" s="418"/>
      <c r="Y302" s="54"/>
      <c r="Z302" s="54"/>
      <c r="AA302" s="43"/>
      <c r="AB302" s="54"/>
      <c r="AC302" s="54"/>
      <c r="AD302" s="54"/>
      <c r="AE302" s="54"/>
      <c r="AF302" s="54"/>
      <c r="AG302" s="54"/>
      <c r="AH302" s="54"/>
      <c r="AI302" s="54"/>
    </row>
    <row r="303" spans="1:38" ht="12.75" hidden="1" customHeight="1" x14ac:dyDescent="0.3">
      <c r="A303" s="52"/>
      <c r="B303" s="377"/>
      <c r="C303" s="377"/>
      <c r="D303" s="377"/>
      <c r="E303" s="377"/>
      <c r="F303" s="377"/>
      <c r="G303" s="377"/>
      <c r="H303" s="377"/>
      <c r="I303" s="377"/>
      <c r="J303" s="377"/>
      <c r="K303" s="377"/>
      <c r="L303" s="377"/>
      <c r="M303" s="377"/>
      <c r="N303" s="377"/>
      <c r="O303" s="377"/>
      <c r="P303" s="377"/>
      <c r="Q303" s="377"/>
      <c r="R303" s="377"/>
      <c r="S303" s="377"/>
      <c r="T303" s="377"/>
      <c r="U303" s="377"/>
      <c r="V303" s="377"/>
      <c r="W303" s="360"/>
      <c r="X303" s="360"/>
      <c r="Y303" s="54"/>
      <c r="Z303" s="54"/>
      <c r="AA303" s="43"/>
      <c r="AB303" s="54"/>
      <c r="AC303" s="54"/>
      <c r="AD303" s="54"/>
      <c r="AE303" s="54"/>
      <c r="AF303" s="54"/>
      <c r="AG303" s="54"/>
      <c r="AH303" s="54"/>
      <c r="AI303" s="54"/>
    </row>
    <row r="304" spans="1:38" ht="12.75" hidden="1" customHeight="1" x14ac:dyDescent="0.3">
      <c r="A304" s="52"/>
      <c r="B304" s="377"/>
      <c r="C304" s="377"/>
      <c r="D304" s="377"/>
      <c r="E304" s="377"/>
      <c r="F304" s="377"/>
      <c r="G304" s="377"/>
      <c r="H304" s="377"/>
      <c r="I304" s="377"/>
      <c r="J304" s="377"/>
      <c r="K304" s="377"/>
      <c r="L304" s="377"/>
      <c r="M304" s="377"/>
      <c r="N304" s="377"/>
      <c r="O304" s="377"/>
      <c r="P304" s="377"/>
      <c r="Q304" s="377"/>
      <c r="R304" s="377"/>
      <c r="S304" s="377"/>
      <c r="T304" s="377"/>
      <c r="U304" s="377"/>
      <c r="V304" s="377"/>
      <c r="W304" s="360"/>
      <c r="X304" s="360"/>
      <c r="Y304" s="54"/>
      <c r="Z304" s="54"/>
      <c r="AA304" s="43"/>
      <c r="AB304" s="54"/>
      <c r="AC304" s="54"/>
      <c r="AD304" s="54"/>
      <c r="AE304" s="54"/>
      <c r="AF304" s="54"/>
      <c r="AG304" s="54"/>
      <c r="AH304" s="54"/>
      <c r="AI304" s="54"/>
    </row>
    <row r="305" spans="1:35" ht="12.75" hidden="1" customHeight="1" x14ac:dyDescent="0.3">
      <c r="A305" s="52"/>
      <c r="B305" s="377"/>
      <c r="C305" s="377"/>
      <c r="D305" s="377"/>
      <c r="E305" s="377"/>
      <c r="F305" s="377"/>
      <c r="G305" s="377"/>
      <c r="H305" s="377"/>
      <c r="I305" s="377"/>
      <c r="J305" s="377"/>
      <c r="K305" s="377"/>
      <c r="L305" s="377"/>
      <c r="M305" s="377"/>
      <c r="N305" s="377"/>
      <c r="O305" s="377"/>
      <c r="P305" s="377"/>
      <c r="Q305" s="377"/>
      <c r="R305" s="377"/>
      <c r="S305" s="377"/>
      <c r="T305" s="377"/>
      <c r="U305" s="377"/>
      <c r="V305" s="377"/>
      <c r="W305" s="360"/>
      <c r="X305" s="360"/>
      <c r="Y305" s="54"/>
      <c r="Z305" s="54"/>
      <c r="AA305" s="43"/>
      <c r="AB305" s="54"/>
      <c r="AC305" s="54"/>
      <c r="AD305" s="54"/>
      <c r="AE305" s="54"/>
      <c r="AF305" s="54"/>
      <c r="AG305" s="54"/>
      <c r="AH305" s="54"/>
      <c r="AI305" s="54"/>
    </row>
    <row r="306" spans="1:35" ht="12.75" hidden="1" customHeight="1" x14ac:dyDescent="0.3">
      <c r="A306" s="52"/>
      <c r="B306" s="377"/>
      <c r="C306" s="377"/>
      <c r="D306" s="377"/>
      <c r="E306" s="377"/>
      <c r="F306" s="377"/>
      <c r="G306" s="377"/>
      <c r="H306" s="377"/>
      <c r="I306" s="377"/>
      <c r="J306" s="377"/>
      <c r="K306" s="377"/>
      <c r="L306" s="377"/>
      <c r="M306" s="377"/>
      <c r="N306" s="377"/>
      <c r="O306" s="377"/>
      <c r="P306" s="377"/>
      <c r="Q306" s="377"/>
      <c r="R306" s="377"/>
      <c r="S306" s="377"/>
      <c r="T306" s="377"/>
      <c r="U306" s="377"/>
      <c r="V306" s="377"/>
      <c r="W306" s="360"/>
      <c r="X306" s="360"/>
      <c r="Y306" s="54"/>
      <c r="Z306" s="54"/>
      <c r="AA306" s="43"/>
      <c r="AB306" s="54"/>
      <c r="AC306" s="54"/>
      <c r="AD306" s="54"/>
      <c r="AE306" s="54"/>
      <c r="AF306" s="54"/>
      <c r="AG306" s="54"/>
      <c r="AH306" s="54"/>
      <c r="AI306" s="54"/>
    </row>
    <row r="307" spans="1:35" ht="12.75" hidden="1" customHeight="1" x14ac:dyDescent="0.3">
      <c r="A307" s="52"/>
      <c r="B307" s="377"/>
      <c r="C307" s="377"/>
      <c r="D307" s="377"/>
      <c r="E307" s="377"/>
      <c r="F307" s="377"/>
      <c r="G307" s="377"/>
      <c r="H307" s="377"/>
      <c r="I307" s="377"/>
      <c r="J307" s="377"/>
      <c r="K307" s="377"/>
      <c r="L307" s="377"/>
      <c r="M307" s="377"/>
      <c r="N307" s="377"/>
      <c r="O307" s="377"/>
      <c r="P307" s="377"/>
      <c r="Q307" s="377"/>
      <c r="R307" s="377"/>
      <c r="S307" s="377"/>
      <c r="T307" s="377"/>
      <c r="U307" s="377"/>
      <c r="V307" s="377"/>
      <c r="W307" s="360"/>
      <c r="X307" s="360"/>
      <c r="Y307" s="54"/>
      <c r="Z307" s="54"/>
      <c r="AA307" s="43"/>
      <c r="AB307" s="54"/>
      <c r="AC307" s="54"/>
      <c r="AD307" s="54"/>
      <c r="AE307" s="54"/>
      <c r="AF307" s="54"/>
      <c r="AG307" s="54"/>
      <c r="AH307" s="54"/>
      <c r="AI307" s="54"/>
    </row>
    <row r="308" spans="1:35" ht="12.75" hidden="1" customHeight="1" x14ac:dyDescent="0.3">
      <c r="A308" s="52"/>
      <c r="B308" s="377"/>
      <c r="C308" s="377"/>
      <c r="D308" s="377"/>
      <c r="E308" s="377"/>
      <c r="F308" s="377"/>
      <c r="G308" s="377"/>
      <c r="H308" s="377"/>
      <c r="I308" s="377"/>
      <c r="J308" s="377"/>
      <c r="K308" s="377"/>
      <c r="L308" s="377"/>
      <c r="M308" s="377"/>
      <c r="N308" s="377"/>
      <c r="O308" s="377"/>
      <c r="P308" s="377"/>
      <c r="Q308" s="377"/>
      <c r="R308" s="377"/>
      <c r="S308" s="377"/>
      <c r="T308" s="377"/>
      <c r="U308" s="377"/>
      <c r="V308" s="377"/>
      <c r="W308" s="360"/>
      <c r="X308" s="360"/>
      <c r="Y308" s="54"/>
      <c r="Z308" s="54"/>
      <c r="AA308" s="43"/>
      <c r="AB308" s="54"/>
      <c r="AC308" s="54"/>
      <c r="AD308" s="54"/>
      <c r="AE308" s="54"/>
      <c r="AF308" s="54"/>
      <c r="AG308" s="54"/>
      <c r="AH308" s="54"/>
      <c r="AI308" s="54"/>
    </row>
    <row r="309" spans="1:35" ht="12.75" hidden="1" customHeight="1" x14ac:dyDescent="0.3">
      <c r="A309" s="52"/>
      <c r="B309" s="377"/>
      <c r="C309" s="377"/>
      <c r="D309" s="377"/>
      <c r="E309" s="377"/>
      <c r="F309" s="377"/>
      <c r="G309" s="377"/>
      <c r="H309" s="377"/>
      <c r="I309" s="377"/>
      <c r="J309" s="377"/>
      <c r="K309" s="377"/>
      <c r="L309" s="377"/>
      <c r="M309" s="377"/>
      <c r="N309" s="377"/>
      <c r="O309" s="377"/>
      <c r="P309" s="377"/>
      <c r="Q309" s="377"/>
      <c r="R309" s="377"/>
      <c r="S309" s="377"/>
      <c r="T309" s="377"/>
      <c r="U309" s="377"/>
      <c r="V309" s="377"/>
      <c r="W309" s="360"/>
      <c r="X309" s="360"/>
      <c r="Y309" s="54"/>
      <c r="Z309" s="54"/>
      <c r="AA309" s="43"/>
      <c r="AB309" s="54"/>
      <c r="AC309" s="54"/>
      <c r="AD309" s="54"/>
      <c r="AE309" s="54"/>
      <c r="AF309" s="54"/>
      <c r="AG309" s="54"/>
      <c r="AH309" s="54"/>
      <c r="AI309" s="54"/>
    </row>
    <row r="310" spans="1:35" ht="12.75" hidden="1" customHeight="1" x14ac:dyDescent="0.3">
      <c r="A310" s="52"/>
      <c r="B310" s="377"/>
      <c r="C310" s="377"/>
      <c r="D310" s="377"/>
      <c r="E310" s="377"/>
      <c r="F310" s="377"/>
      <c r="G310" s="377"/>
      <c r="H310" s="377"/>
      <c r="I310" s="377"/>
      <c r="J310" s="377"/>
      <c r="K310" s="377"/>
      <c r="L310" s="377"/>
      <c r="M310" s="377"/>
      <c r="N310" s="377"/>
      <c r="O310" s="377"/>
      <c r="P310" s="377"/>
      <c r="Q310" s="377"/>
      <c r="R310" s="377"/>
      <c r="S310" s="377"/>
      <c r="T310" s="377"/>
      <c r="U310" s="377"/>
      <c r="V310" s="377"/>
      <c r="W310" s="360"/>
      <c r="X310" s="360"/>
      <c r="Y310" s="54"/>
      <c r="Z310" s="54"/>
      <c r="AA310" s="43"/>
      <c r="AB310" s="54"/>
      <c r="AC310" s="54"/>
      <c r="AD310" s="54"/>
      <c r="AE310" s="54"/>
      <c r="AF310" s="54"/>
      <c r="AG310" s="54"/>
      <c r="AH310" s="54"/>
      <c r="AI310" s="54"/>
    </row>
    <row r="311" spans="1:35" ht="12.75" hidden="1" customHeight="1" x14ac:dyDescent="0.3">
      <c r="A311" s="52"/>
      <c r="B311" s="377"/>
      <c r="C311" s="377"/>
      <c r="D311" s="377"/>
      <c r="E311" s="377"/>
      <c r="F311" s="377"/>
      <c r="G311" s="377"/>
      <c r="H311" s="377"/>
      <c r="I311" s="377"/>
      <c r="J311" s="377"/>
      <c r="K311" s="377"/>
      <c r="L311" s="377"/>
      <c r="M311" s="377"/>
      <c r="N311" s="377"/>
      <c r="O311" s="377"/>
      <c r="P311" s="377"/>
      <c r="Q311" s="377"/>
      <c r="R311" s="377"/>
      <c r="S311" s="377"/>
      <c r="T311" s="377"/>
      <c r="U311" s="377"/>
      <c r="V311" s="377"/>
      <c r="W311" s="360"/>
      <c r="X311" s="360"/>
      <c r="Y311" s="54"/>
      <c r="Z311" s="54"/>
      <c r="AA311" s="43"/>
      <c r="AB311" s="54"/>
      <c r="AC311" s="54"/>
      <c r="AD311" s="54"/>
      <c r="AE311" s="54"/>
      <c r="AF311" s="54"/>
      <c r="AG311" s="54"/>
      <c r="AH311" s="54"/>
      <c r="AI311" s="54"/>
    </row>
    <row r="312" spans="1:35" ht="12.75" hidden="1" customHeight="1" x14ac:dyDescent="0.3">
      <c r="A312" s="52"/>
      <c r="B312" s="377"/>
      <c r="C312" s="377"/>
      <c r="D312" s="377"/>
      <c r="E312" s="377"/>
      <c r="F312" s="377"/>
      <c r="G312" s="377"/>
      <c r="H312" s="377"/>
      <c r="I312" s="377"/>
      <c r="J312" s="377"/>
      <c r="K312" s="377"/>
      <c r="L312" s="377"/>
      <c r="M312" s="377"/>
      <c r="N312" s="377"/>
      <c r="O312" s="377"/>
      <c r="P312" s="377"/>
      <c r="Q312" s="377"/>
      <c r="R312" s="377"/>
      <c r="S312" s="377"/>
      <c r="T312" s="377"/>
      <c r="U312" s="377"/>
      <c r="V312" s="377"/>
      <c r="W312" s="360"/>
      <c r="X312" s="360"/>
      <c r="Y312" s="54"/>
      <c r="Z312" s="54"/>
      <c r="AA312" s="43"/>
      <c r="AB312" s="54"/>
      <c r="AC312" s="54"/>
      <c r="AD312" s="54"/>
      <c r="AE312" s="54"/>
      <c r="AF312" s="54"/>
      <c r="AG312" s="54"/>
      <c r="AH312" s="54"/>
      <c r="AI312" s="54"/>
    </row>
    <row r="313" spans="1:35" ht="12.75" hidden="1" customHeight="1" x14ac:dyDescent="0.3">
      <c r="A313" s="52"/>
      <c r="B313" s="377"/>
      <c r="C313" s="377"/>
      <c r="D313" s="377"/>
      <c r="E313" s="377"/>
      <c r="F313" s="377"/>
      <c r="G313" s="377"/>
      <c r="H313" s="377"/>
      <c r="I313" s="377"/>
      <c r="J313" s="377"/>
      <c r="K313" s="377"/>
      <c r="L313" s="377"/>
      <c r="M313" s="377"/>
      <c r="N313" s="377"/>
      <c r="O313" s="377"/>
      <c r="P313" s="377"/>
      <c r="Q313" s="377"/>
      <c r="R313" s="377"/>
      <c r="S313" s="377"/>
      <c r="T313" s="377"/>
      <c r="U313" s="377"/>
      <c r="V313" s="377"/>
      <c r="W313" s="360"/>
      <c r="X313" s="360"/>
      <c r="Y313" s="54"/>
      <c r="Z313" s="54"/>
      <c r="AA313" s="43"/>
      <c r="AB313" s="54"/>
      <c r="AC313" s="54"/>
      <c r="AD313" s="54"/>
      <c r="AE313" s="54"/>
      <c r="AF313" s="54"/>
      <c r="AG313" s="54"/>
      <c r="AH313" s="54"/>
      <c r="AI313" s="54"/>
    </row>
    <row r="314" spans="1:35" ht="12.75" hidden="1" customHeight="1" x14ac:dyDescent="0.3">
      <c r="A314" s="52"/>
      <c r="B314" s="377"/>
      <c r="C314" s="377"/>
      <c r="D314" s="377"/>
      <c r="E314" s="377"/>
      <c r="F314" s="377"/>
      <c r="G314" s="377"/>
      <c r="H314" s="377"/>
      <c r="I314" s="377"/>
      <c r="J314" s="377"/>
      <c r="K314" s="377"/>
      <c r="L314" s="377"/>
      <c r="M314" s="377"/>
      <c r="N314" s="377"/>
      <c r="O314" s="377"/>
      <c r="P314" s="377"/>
      <c r="Q314" s="377"/>
      <c r="R314" s="377"/>
      <c r="S314" s="377"/>
      <c r="T314" s="377"/>
      <c r="U314" s="377"/>
      <c r="V314" s="377"/>
      <c r="W314" s="360"/>
      <c r="X314" s="360"/>
      <c r="Y314" s="54"/>
      <c r="Z314" s="54"/>
      <c r="AA314" s="43"/>
      <c r="AB314" s="54"/>
      <c r="AC314" s="54"/>
      <c r="AD314" s="54"/>
      <c r="AE314" s="54"/>
      <c r="AF314" s="54"/>
      <c r="AG314" s="54"/>
      <c r="AH314" s="54"/>
      <c r="AI314" s="54"/>
    </row>
    <row r="315" spans="1:35" ht="12.75" hidden="1" customHeight="1" x14ac:dyDescent="0.3">
      <c r="A315" s="52"/>
      <c r="B315" s="377"/>
      <c r="C315" s="377"/>
      <c r="D315" s="377"/>
      <c r="E315" s="377"/>
      <c r="F315" s="377"/>
      <c r="G315" s="377"/>
      <c r="H315" s="377"/>
      <c r="I315" s="377"/>
      <c r="J315" s="377"/>
      <c r="K315" s="377"/>
      <c r="L315" s="377"/>
      <c r="M315" s="377"/>
      <c r="N315" s="377"/>
      <c r="O315" s="377"/>
      <c r="P315" s="377"/>
      <c r="Q315" s="377"/>
      <c r="R315" s="377"/>
      <c r="S315" s="377"/>
      <c r="T315" s="377"/>
      <c r="U315" s="377"/>
      <c r="V315" s="377"/>
      <c r="W315" s="360"/>
      <c r="X315" s="360"/>
      <c r="Y315" s="54"/>
      <c r="Z315" s="54"/>
      <c r="AA315" s="43"/>
      <c r="AB315" s="54"/>
      <c r="AC315" s="54"/>
      <c r="AD315" s="54"/>
      <c r="AE315" s="54"/>
      <c r="AF315" s="54"/>
      <c r="AG315" s="54"/>
      <c r="AH315" s="54"/>
      <c r="AI315" s="54"/>
    </row>
    <row r="316" spans="1:35" ht="7.95" customHeight="1" x14ac:dyDescent="0.3">
      <c r="A316" s="12"/>
      <c r="B316" s="398"/>
      <c r="C316" s="398"/>
      <c r="D316" s="398"/>
      <c r="E316" s="398"/>
      <c r="F316" s="398"/>
      <c r="G316" s="398"/>
      <c r="H316" s="398"/>
      <c r="I316" s="398"/>
      <c r="J316" s="398"/>
      <c r="K316" s="398"/>
      <c r="L316" s="398"/>
      <c r="M316" s="398"/>
      <c r="N316" s="398"/>
      <c r="O316" s="398"/>
      <c r="P316" s="398"/>
      <c r="Q316" s="398"/>
      <c r="R316" s="398"/>
      <c r="S316" s="398"/>
      <c r="T316" s="398"/>
      <c r="U316" s="398"/>
      <c r="V316" s="398"/>
      <c r="W316" s="398"/>
      <c r="X316" s="398"/>
      <c r="Y316" s="2"/>
      <c r="Z316" s="2"/>
    </row>
    <row r="317" spans="1:35" ht="15" customHeight="1" x14ac:dyDescent="0.3">
      <c r="A317" s="52"/>
      <c r="B317" s="451" t="s">
        <v>88</v>
      </c>
      <c r="C317" s="452"/>
      <c r="D317" s="510"/>
      <c r="E317" s="510"/>
      <c r="F317" s="510"/>
      <c r="G317" s="510"/>
      <c r="H317" s="510"/>
      <c r="I317" s="510"/>
      <c r="J317" s="510"/>
      <c r="K317" s="510"/>
      <c r="L317" s="510"/>
      <c r="M317" s="510"/>
      <c r="N317" s="510"/>
      <c r="O317" s="510"/>
      <c r="P317" s="510"/>
      <c r="Q317" s="510"/>
      <c r="R317" s="510"/>
      <c r="S317" s="510"/>
      <c r="T317" s="453" t="s">
        <v>78</v>
      </c>
      <c r="U317" s="453"/>
      <c r="V317" s="453"/>
      <c r="W317" s="453"/>
      <c r="X317" s="454"/>
    </row>
    <row r="318" spans="1:35" ht="15" hidden="1" customHeight="1" x14ac:dyDescent="0.3">
      <c r="A318" s="52"/>
      <c r="B318" s="349" t="s">
        <v>17</v>
      </c>
      <c r="C318" s="349"/>
      <c r="D318" s="466"/>
      <c r="E318" s="466"/>
      <c r="F318" s="466"/>
      <c r="G318" s="466"/>
      <c r="H318" s="466"/>
      <c r="I318" s="466"/>
      <c r="J318" s="466"/>
      <c r="K318" s="466"/>
      <c r="L318" s="466"/>
      <c r="M318" s="466"/>
      <c r="N318" s="466"/>
      <c r="O318" s="466"/>
      <c r="P318" s="466"/>
      <c r="Q318" s="466"/>
      <c r="R318" s="466"/>
      <c r="S318" s="466"/>
      <c r="T318" s="466"/>
      <c r="U318" s="466"/>
      <c r="V318" s="466"/>
      <c r="W318" s="466"/>
      <c r="X318" s="466"/>
    </row>
    <row r="319" spans="1:35" ht="15" hidden="1" customHeight="1" x14ac:dyDescent="0.3">
      <c r="A319" s="52"/>
      <c r="B319" s="349" t="s">
        <v>18</v>
      </c>
      <c r="C319" s="349"/>
      <c r="D319" s="348"/>
      <c r="E319" s="348"/>
      <c r="F319" s="348"/>
      <c r="G319" s="348"/>
      <c r="H319" s="348"/>
      <c r="I319" s="348"/>
      <c r="J319" s="348"/>
      <c r="K319" s="348"/>
      <c r="L319" s="348"/>
      <c r="M319" s="348"/>
      <c r="N319" s="348"/>
      <c r="O319" s="348"/>
      <c r="P319" s="348"/>
      <c r="Q319" s="348"/>
      <c r="R319" s="348"/>
      <c r="S319" s="348"/>
      <c r="T319" s="348"/>
      <c r="U319" s="348"/>
      <c r="V319" s="348"/>
      <c r="W319" s="348"/>
      <c r="X319" s="348"/>
    </row>
    <row r="320" spans="1:35" ht="15" hidden="1" customHeight="1" x14ac:dyDescent="0.3">
      <c r="A320" s="52"/>
      <c r="B320" s="349" t="s">
        <v>59</v>
      </c>
      <c r="C320" s="349"/>
      <c r="D320" s="391" t="s">
        <v>32</v>
      </c>
      <c r="E320" s="391"/>
      <c r="F320" s="391"/>
      <c r="G320" s="391"/>
      <c r="H320" s="391"/>
      <c r="I320" s="391"/>
      <c r="J320" s="391"/>
      <c r="K320" s="391"/>
      <c r="L320" s="391"/>
      <c r="M320" s="391"/>
      <c r="N320" s="391"/>
      <c r="O320" s="391"/>
      <c r="P320" s="391"/>
      <c r="Q320" s="391"/>
      <c r="R320" s="391"/>
      <c r="S320" s="391"/>
      <c r="T320" s="391"/>
      <c r="U320" s="391"/>
      <c r="V320" s="391"/>
      <c r="W320" s="391"/>
      <c r="X320" s="391"/>
    </row>
    <row r="321" spans="1:59" s="1" customFormat="1" ht="15" hidden="1" customHeight="1" x14ac:dyDescent="0.3">
      <c r="A321" s="8"/>
      <c r="B321" s="349" t="s">
        <v>79</v>
      </c>
      <c r="C321" s="349"/>
      <c r="D321" s="349"/>
      <c r="E321" s="349"/>
      <c r="F321" s="349"/>
      <c r="G321" s="349"/>
      <c r="H321" s="349"/>
      <c r="I321" s="349"/>
      <c r="J321" s="349"/>
      <c r="K321" s="349"/>
      <c r="L321" s="349"/>
      <c r="M321" s="349"/>
      <c r="N321" s="349"/>
      <c r="O321" s="349"/>
      <c r="P321" s="349"/>
      <c r="Q321" s="349"/>
      <c r="R321" s="349"/>
      <c r="S321" s="349"/>
      <c r="T321" s="349"/>
      <c r="U321" s="349"/>
      <c r="V321" s="349"/>
      <c r="W321" s="349"/>
      <c r="X321" s="40" t="s">
        <v>32</v>
      </c>
      <c r="AA321" s="60"/>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row>
    <row r="322" spans="1:59" s="1" customFormat="1" ht="15" hidden="1" customHeight="1" x14ac:dyDescent="0.3">
      <c r="A322" s="8"/>
      <c r="B322" s="349" t="s">
        <v>62</v>
      </c>
      <c r="C322" s="349"/>
      <c r="D322" s="349"/>
      <c r="E322" s="349"/>
      <c r="F322" s="357" t="s">
        <v>63</v>
      </c>
      <c r="G322" s="357"/>
      <c r="H322" s="357"/>
      <c r="I322" s="357"/>
      <c r="J322" s="357"/>
      <c r="K322" s="357"/>
      <c r="L322" s="357"/>
      <c r="M322" s="357"/>
      <c r="N322" s="357"/>
      <c r="O322" s="357"/>
      <c r="P322" s="357"/>
      <c r="Q322" s="357"/>
      <c r="R322" s="357"/>
      <c r="S322" s="357"/>
      <c r="T322" s="357"/>
      <c r="U322" s="357"/>
      <c r="V322" s="357"/>
      <c r="W322" s="54"/>
      <c r="X322" s="88"/>
      <c r="AA322" s="60"/>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row>
    <row r="323" spans="1:59" ht="15" hidden="1" customHeight="1" x14ac:dyDescent="0.3">
      <c r="A323" s="52"/>
      <c r="B323" s="349" t="s">
        <v>64</v>
      </c>
      <c r="C323" s="349"/>
      <c r="D323" s="450"/>
      <c r="E323" s="450"/>
      <c r="F323" s="450"/>
      <c r="G323" s="450"/>
      <c r="H323" s="450"/>
      <c r="I323" s="450"/>
      <c r="J323" s="450"/>
      <c r="K323" s="450"/>
      <c r="L323" s="450"/>
      <c r="M323" s="450"/>
      <c r="N323" s="450"/>
      <c r="O323" s="381" t="s">
        <v>65</v>
      </c>
      <c r="P323" s="381"/>
      <c r="Q323" s="381"/>
      <c r="R323" s="381"/>
      <c r="S323" s="381"/>
      <c r="T323" s="381"/>
      <c r="U323" s="381"/>
      <c r="V323" s="381"/>
      <c r="W323" s="381"/>
      <c r="X323" s="381"/>
      <c r="Y323" s="2"/>
      <c r="Z323" s="2"/>
    </row>
    <row r="324" spans="1:59" ht="15" hidden="1" customHeight="1" x14ac:dyDescent="0.3">
      <c r="A324" s="52"/>
      <c r="B324" s="349" t="s">
        <v>66</v>
      </c>
      <c r="C324" s="349"/>
      <c r="D324" s="391" t="s">
        <v>67</v>
      </c>
      <c r="E324" s="391"/>
      <c r="F324" s="391"/>
      <c r="G324" s="391"/>
      <c r="H324" s="391"/>
      <c r="I324" s="391"/>
      <c r="J324" s="391"/>
      <c r="K324" s="391"/>
      <c r="L324" s="391"/>
      <c r="M324" s="391"/>
      <c r="N324" s="391"/>
      <c r="O324" s="391"/>
      <c r="P324" s="391"/>
      <c r="Q324" s="391"/>
      <c r="R324" s="391"/>
      <c r="S324" s="391"/>
      <c r="T324" s="391"/>
      <c r="U324" s="391"/>
      <c r="V324" s="391"/>
      <c r="W324" s="359" t="s">
        <v>68</v>
      </c>
      <c r="X324" s="359"/>
      <c r="Y324" s="2"/>
      <c r="Z324" s="2"/>
    </row>
    <row r="325" spans="1:59" ht="7.95" hidden="1" customHeight="1" x14ac:dyDescent="0.3">
      <c r="A325" s="12"/>
      <c r="B325" s="358"/>
      <c r="C325" s="358"/>
      <c r="D325" s="358"/>
      <c r="E325" s="358"/>
      <c r="F325" s="358"/>
      <c r="G325" s="358"/>
      <c r="H325" s="358"/>
      <c r="I325" s="358"/>
      <c r="J325" s="358"/>
      <c r="K325" s="358"/>
      <c r="L325" s="358"/>
      <c r="M325" s="358"/>
      <c r="N325" s="358"/>
      <c r="O325" s="358"/>
      <c r="P325" s="358"/>
      <c r="Q325" s="358"/>
      <c r="R325" s="358"/>
      <c r="S325" s="358"/>
      <c r="T325" s="358"/>
      <c r="U325" s="358"/>
      <c r="V325" s="358"/>
      <c r="W325" s="358"/>
      <c r="X325" s="358"/>
      <c r="Y325" s="2"/>
      <c r="Z325" s="2"/>
    </row>
    <row r="326" spans="1:59" ht="14.4" hidden="1" customHeight="1" x14ac:dyDescent="0.3">
      <c r="A326" s="52"/>
      <c r="B326" s="411" t="s">
        <v>69</v>
      </c>
      <c r="C326" s="411"/>
      <c r="D326" s="411"/>
      <c r="E326" s="411"/>
      <c r="F326" s="411"/>
      <c r="G326" s="411"/>
      <c r="H326" s="411"/>
      <c r="I326" s="411"/>
      <c r="J326" s="411"/>
      <c r="K326" s="411"/>
      <c r="L326" s="411"/>
      <c r="M326" s="411"/>
      <c r="N326" s="411"/>
      <c r="O326" s="411"/>
      <c r="P326" s="411"/>
      <c r="Q326" s="411"/>
      <c r="R326" s="411"/>
      <c r="S326" s="411"/>
      <c r="T326" s="411"/>
      <c r="U326" s="411"/>
      <c r="V326" s="411"/>
      <c r="W326" s="411"/>
      <c r="X326" s="411"/>
      <c r="Y326" s="54"/>
      <c r="Z326" s="54"/>
      <c r="AA326" s="43"/>
    </row>
    <row r="327" spans="1:59" ht="12.75" hidden="1" customHeight="1" x14ac:dyDescent="0.3">
      <c r="A327" s="52"/>
      <c r="B327" s="349" t="s">
        <v>84</v>
      </c>
      <c r="C327" s="349"/>
      <c r="D327" s="349"/>
      <c r="E327" s="349"/>
      <c r="F327" s="349"/>
      <c r="G327" s="349"/>
      <c r="H327" s="349"/>
      <c r="I327" s="349"/>
      <c r="J327" s="349"/>
      <c r="K327" s="349"/>
      <c r="L327" s="349"/>
      <c r="M327" s="349"/>
      <c r="N327" s="349"/>
      <c r="O327" s="349"/>
      <c r="P327" s="349"/>
      <c r="Q327" s="349"/>
      <c r="R327" s="349"/>
      <c r="S327" s="349"/>
      <c r="T327" s="349"/>
      <c r="U327" s="349"/>
      <c r="V327" s="349"/>
      <c r="W327" s="349"/>
      <c r="X327" s="349"/>
      <c r="Y327" s="54"/>
      <c r="Z327" s="54"/>
      <c r="AA327" s="43"/>
    </row>
    <row r="328" spans="1:59" ht="127.8" hidden="1" customHeight="1" x14ac:dyDescent="0.3">
      <c r="A328" s="52"/>
      <c r="B328" s="380"/>
      <c r="C328" s="380"/>
      <c r="D328" s="380"/>
      <c r="E328" s="380"/>
      <c r="F328" s="380"/>
      <c r="G328" s="380"/>
      <c r="H328" s="380"/>
      <c r="I328" s="380"/>
      <c r="J328" s="380"/>
      <c r="K328" s="380"/>
      <c r="L328" s="380"/>
      <c r="M328" s="380"/>
      <c r="N328" s="380"/>
      <c r="O328" s="380"/>
      <c r="P328" s="380"/>
      <c r="Q328" s="380"/>
      <c r="R328" s="380"/>
      <c r="S328" s="380"/>
      <c r="T328" s="380"/>
      <c r="U328" s="380"/>
      <c r="V328" s="380"/>
      <c r="W328" s="380"/>
      <c r="X328" s="380"/>
      <c r="Y328" s="54"/>
      <c r="Z328" s="54"/>
      <c r="AA328" s="43"/>
      <c r="AB328" s="54"/>
      <c r="AC328" s="54"/>
      <c r="AD328" s="54"/>
      <c r="AE328" s="54"/>
      <c r="AF328" s="54"/>
      <c r="AG328" s="54"/>
      <c r="AH328" s="54"/>
      <c r="AI328" s="54"/>
    </row>
    <row r="329" spans="1:59" ht="7.95" hidden="1" customHeight="1" x14ac:dyDescent="0.3">
      <c r="A329" s="12"/>
      <c r="B329" s="378"/>
      <c r="C329" s="378"/>
      <c r="D329" s="378"/>
      <c r="E329" s="378"/>
      <c r="F329" s="378"/>
      <c r="G329" s="378"/>
      <c r="H329" s="378"/>
      <c r="I329" s="378"/>
      <c r="J329" s="378"/>
      <c r="K329" s="378"/>
      <c r="L329" s="378"/>
      <c r="M329" s="378"/>
      <c r="N329" s="378"/>
      <c r="O329" s="378"/>
      <c r="P329" s="378"/>
      <c r="Q329" s="378"/>
      <c r="R329" s="378"/>
      <c r="S329" s="378"/>
      <c r="T329" s="378"/>
      <c r="U329" s="378"/>
      <c r="V329" s="378"/>
      <c r="W329" s="378"/>
      <c r="X329" s="378"/>
      <c r="Y329" s="2"/>
      <c r="Z329" s="2"/>
    </row>
    <row r="330" spans="1:59" ht="2.4" hidden="1" customHeight="1" x14ac:dyDescent="0.3">
      <c r="A330" s="52"/>
      <c r="B330" s="349"/>
      <c r="C330" s="349"/>
      <c r="D330" s="349"/>
      <c r="E330" s="349"/>
      <c r="F330" s="349"/>
      <c r="G330" s="349"/>
      <c r="H330" s="349"/>
      <c r="I330" s="349"/>
      <c r="J330" s="349"/>
      <c r="K330" s="349"/>
      <c r="L330" s="349"/>
      <c r="M330" s="349"/>
      <c r="N330" s="349"/>
      <c r="O330" s="349"/>
      <c r="P330" s="349"/>
      <c r="Q330" s="349"/>
      <c r="R330" s="349"/>
      <c r="S330" s="349"/>
      <c r="T330" s="349"/>
      <c r="U330" s="349"/>
      <c r="V330" s="349"/>
      <c r="W330" s="349"/>
      <c r="X330" s="349"/>
      <c r="Y330" s="54"/>
      <c r="Z330" s="54"/>
      <c r="AA330" s="43"/>
    </row>
    <row r="331" spans="1:59" ht="12.75" hidden="1" customHeight="1" x14ac:dyDescent="0.3">
      <c r="A331" s="52"/>
      <c r="B331" s="349" t="s">
        <v>695</v>
      </c>
      <c r="C331" s="349"/>
      <c r="D331" s="349"/>
      <c r="E331" s="349"/>
      <c r="F331" s="349"/>
      <c r="G331" s="349"/>
      <c r="H331" s="349"/>
      <c r="I331" s="349"/>
      <c r="J331" s="349"/>
      <c r="K331" s="349"/>
      <c r="L331" s="349"/>
      <c r="M331" s="349"/>
      <c r="N331" s="349"/>
      <c r="O331" s="349"/>
      <c r="P331" s="349"/>
      <c r="Q331" s="349"/>
      <c r="R331" s="349"/>
      <c r="S331" s="349"/>
      <c r="T331" s="349"/>
      <c r="U331" s="349"/>
      <c r="V331" s="349"/>
      <c r="W331" s="349"/>
      <c r="X331" s="349"/>
      <c r="Y331" s="54"/>
      <c r="Z331" s="54"/>
      <c r="AA331" s="43"/>
      <c r="AB331" s="54"/>
      <c r="AC331" s="54"/>
      <c r="AD331" s="54"/>
      <c r="AE331" s="54"/>
      <c r="AF331" s="54"/>
      <c r="AG331" s="54"/>
      <c r="AH331" s="54"/>
      <c r="AI331" s="54"/>
      <c r="AJ331" s="54"/>
      <c r="AK331" s="54"/>
      <c r="AL331" s="54"/>
    </row>
    <row r="332" spans="1:59" ht="25.8" hidden="1" customHeight="1" x14ac:dyDescent="0.3">
      <c r="A332" s="52"/>
      <c r="B332" s="380"/>
      <c r="C332" s="380"/>
      <c r="D332" s="380"/>
      <c r="E332" s="380"/>
      <c r="F332" s="380"/>
      <c r="G332" s="380"/>
      <c r="H332" s="380"/>
      <c r="I332" s="380"/>
      <c r="J332" s="380"/>
      <c r="K332" s="380"/>
      <c r="L332" s="380"/>
      <c r="M332" s="380"/>
      <c r="N332" s="380"/>
      <c r="O332" s="380"/>
      <c r="P332" s="380"/>
      <c r="Q332" s="380"/>
      <c r="R332" s="380"/>
      <c r="S332" s="380"/>
      <c r="T332" s="380"/>
      <c r="U332" s="380"/>
      <c r="V332" s="380"/>
      <c r="W332" s="380"/>
      <c r="X332" s="380"/>
      <c r="Y332" s="54"/>
      <c r="Z332" s="54"/>
      <c r="AA332" s="43"/>
      <c r="AB332" s="54"/>
      <c r="AC332" s="54"/>
      <c r="AD332" s="54"/>
      <c r="AE332" s="54"/>
      <c r="AF332" s="54"/>
      <c r="AG332" s="54"/>
      <c r="AH332" s="54"/>
      <c r="AI332" s="54"/>
    </row>
    <row r="333" spans="1:59" ht="7.95" hidden="1" customHeight="1" x14ac:dyDescent="0.3">
      <c r="A333" s="12"/>
      <c r="B333" s="358"/>
      <c r="C333" s="358"/>
      <c r="D333" s="358"/>
      <c r="E333" s="358"/>
      <c r="F333" s="358"/>
      <c r="G333" s="358"/>
      <c r="H333" s="358"/>
      <c r="I333" s="358"/>
      <c r="J333" s="358"/>
      <c r="K333" s="358"/>
      <c r="L333" s="358"/>
      <c r="M333" s="358"/>
      <c r="N333" s="358"/>
      <c r="O333" s="358"/>
      <c r="P333" s="358"/>
      <c r="Q333" s="358"/>
      <c r="R333" s="358"/>
      <c r="S333" s="358"/>
      <c r="T333" s="358"/>
      <c r="U333" s="358"/>
      <c r="V333" s="358"/>
      <c r="W333" s="358"/>
      <c r="X333" s="358"/>
      <c r="Y333" s="2"/>
      <c r="Z333" s="2"/>
    </row>
    <row r="334" spans="1:59" ht="12.75" hidden="1" customHeight="1" x14ac:dyDescent="0.3">
      <c r="A334" s="52"/>
      <c r="B334" s="379" t="s">
        <v>694</v>
      </c>
      <c r="C334" s="379"/>
      <c r="D334" s="379"/>
      <c r="E334" s="379"/>
      <c r="F334" s="379"/>
      <c r="G334" s="379"/>
      <c r="H334" s="379"/>
      <c r="I334" s="379"/>
      <c r="J334" s="379"/>
      <c r="K334" s="379"/>
      <c r="L334" s="379"/>
      <c r="M334" s="379"/>
      <c r="N334" s="379"/>
      <c r="O334" s="379"/>
      <c r="P334" s="379"/>
      <c r="Q334" s="379"/>
      <c r="R334" s="379"/>
      <c r="S334" s="379"/>
      <c r="T334" s="379"/>
      <c r="U334" s="379"/>
      <c r="V334" s="379"/>
      <c r="W334" s="379"/>
      <c r="X334" s="379"/>
      <c r="Y334" s="54"/>
      <c r="Z334" s="54"/>
      <c r="AA334" s="43"/>
      <c r="AB334" s="54"/>
      <c r="AC334" s="54"/>
      <c r="AD334" s="54"/>
      <c r="AE334" s="54"/>
      <c r="AF334" s="54"/>
      <c r="AG334" s="54"/>
      <c r="AH334" s="54"/>
      <c r="AI334" s="54"/>
    </row>
    <row r="335" spans="1:59" s="1" customFormat="1" ht="14.4" hidden="1" customHeight="1" x14ac:dyDescent="0.3">
      <c r="A335" s="52"/>
      <c r="B335" s="379" t="s">
        <v>336</v>
      </c>
      <c r="C335" s="379"/>
      <c r="D335" s="379"/>
      <c r="E335" s="379"/>
      <c r="F335" s="379"/>
      <c r="G335" s="379"/>
      <c r="H335" s="379"/>
      <c r="I335" s="379"/>
      <c r="J335" s="379"/>
      <c r="K335" s="379"/>
      <c r="L335" s="379"/>
      <c r="M335" s="379"/>
      <c r="N335" s="379"/>
      <c r="O335" s="379"/>
      <c r="P335" s="379"/>
      <c r="Q335" s="379"/>
      <c r="R335" s="379"/>
      <c r="S335" s="379"/>
      <c r="T335" s="379"/>
      <c r="U335" s="379"/>
      <c r="V335" s="379"/>
      <c r="W335" s="379"/>
      <c r="X335" s="379"/>
      <c r="AA335" s="60"/>
    </row>
    <row r="336" spans="1:59" ht="63.6" hidden="1" customHeight="1" x14ac:dyDescent="0.3">
      <c r="A336" s="52"/>
      <c r="B336" s="380"/>
      <c r="C336" s="380"/>
      <c r="D336" s="380"/>
      <c r="E336" s="380"/>
      <c r="F336" s="380"/>
      <c r="G336" s="380"/>
      <c r="H336" s="380"/>
      <c r="I336" s="380"/>
      <c r="J336" s="380"/>
      <c r="K336" s="380"/>
      <c r="L336" s="380"/>
      <c r="M336" s="380"/>
      <c r="N336" s="380"/>
      <c r="O336" s="380"/>
      <c r="P336" s="380"/>
      <c r="Q336" s="380"/>
      <c r="R336" s="380"/>
      <c r="S336" s="380"/>
      <c r="T336" s="380"/>
      <c r="U336" s="380"/>
      <c r="V336" s="380"/>
      <c r="W336" s="380"/>
      <c r="X336" s="380"/>
      <c r="Y336" s="54"/>
      <c r="Z336" s="54"/>
      <c r="AA336" s="43"/>
      <c r="AB336" s="54"/>
      <c r="AC336" s="54"/>
      <c r="AD336" s="54"/>
      <c r="AE336" s="54"/>
      <c r="AF336" s="54"/>
      <c r="AG336" s="54"/>
      <c r="AH336" s="54"/>
      <c r="AI336" s="54"/>
    </row>
    <row r="337" spans="1:38" ht="12.75" hidden="1" customHeight="1" x14ac:dyDescent="0.3">
      <c r="A337" s="12"/>
      <c r="B337" s="378"/>
      <c r="C337" s="378"/>
      <c r="D337" s="378"/>
      <c r="E337" s="378"/>
      <c r="F337" s="378"/>
      <c r="G337" s="378"/>
      <c r="H337" s="378"/>
      <c r="I337" s="378"/>
      <c r="J337" s="378"/>
      <c r="K337" s="378"/>
      <c r="L337" s="378"/>
      <c r="M337" s="378"/>
      <c r="N337" s="378"/>
      <c r="O337" s="378"/>
      <c r="P337" s="378"/>
      <c r="Q337" s="378"/>
      <c r="R337" s="378"/>
      <c r="S337" s="378"/>
      <c r="T337" s="378"/>
      <c r="U337" s="378"/>
      <c r="V337" s="378"/>
      <c r="W337" s="378"/>
      <c r="X337" s="378"/>
      <c r="Y337" s="54"/>
      <c r="Z337" s="54"/>
      <c r="AA337" s="43"/>
      <c r="AB337" s="54"/>
      <c r="AC337" s="54"/>
      <c r="AD337" s="54"/>
      <c r="AE337" s="54"/>
      <c r="AF337" s="54"/>
      <c r="AG337" s="54"/>
      <c r="AH337" s="54"/>
      <c r="AI337" s="54"/>
      <c r="AJ337" s="54"/>
      <c r="AK337" s="54"/>
      <c r="AL337" s="54"/>
    </row>
    <row r="338" spans="1:38" s="1" customFormat="1" ht="15" hidden="1" customHeight="1" x14ac:dyDescent="0.3">
      <c r="A338" s="8"/>
      <c r="B338" s="421" t="s">
        <v>594</v>
      </c>
      <c r="C338" s="421"/>
      <c r="D338" s="421"/>
      <c r="E338" s="421"/>
      <c r="F338" s="421"/>
      <c r="G338" s="421"/>
      <c r="H338" s="421"/>
      <c r="I338" s="421"/>
      <c r="J338" s="421"/>
      <c r="K338" s="421"/>
      <c r="L338" s="421"/>
      <c r="M338" s="421"/>
      <c r="N338" s="421"/>
      <c r="O338" s="421"/>
      <c r="P338" s="421"/>
      <c r="Q338" s="421"/>
      <c r="R338" s="421"/>
      <c r="S338" s="421"/>
      <c r="T338" s="421"/>
      <c r="U338" s="421"/>
      <c r="V338" s="421"/>
      <c r="W338" s="421"/>
      <c r="X338" s="421"/>
      <c r="AA338" s="60"/>
    </row>
    <row r="339" spans="1:38" ht="12.75" hidden="1" customHeight="1" x14ac:dyDescent="0.3">
      <c r="A339" s="15" t="s">
        <v>89</v>
      </c>
      <c r="B339" s="455">
        <f>D317</f>
        <v>0</v>
      </c>
      <c r="C339" s="456"/>
      <c r="D339" s="456"/>
      <c r="E339" s="456"/>
      <c r="F339" s="456"/>
      <c r="G339" s="456"/>
      <c r="H339" s="456"/>
      <c r="I339" s="456"/>
      <c r="J339" s="456"/>
      <c r="K339" s="456"/>
      <c r="L339" s="456"/>
      <c r="M339" s="456"/>
      <c r="N339" s="456"/>
      <c r="O339" s="456"/>
      <c r="P339" s="456"/>
      <c r="Q339" s="456"/>
      <c r="R339" s="456"/>
      <c r="S339" s="456"/>
      <c r="T339" s="456"/>
      <c r="U339" s="456"/>
      <c r="V339" s="457"/>
      <c r="W339" s="420">
        <f>SUM(W341:X355)</f>
        <v>0</v>
      </c>
      <c r="X339" s="420"/>
      <c r="Y339" s="54"/>
      <c r="Z339" s="54"/>
      <c r="AA339" s="43"/>
      <c r="AB339" s="54"/>
      <c r="AC339" s="54"/>
      <c r="AD339" s="54"/>
      <c r="AE339" s="54"/>
      <c r="AF339" s="54"/>
      <c r="AG339" s="54"/>
      <c r="AH339" s="54"/>
      <c r="AI339" s="54"/>
    </row>
    <row r="340" spans="1:38" ht="7.95" hidden="1" customHeight="1" x14ac:dyDescent="0.3">
      <c r="A340" s="12"/>
      <c r="B340" s="398"/>
      <c r="C340" s="398"/>
      <c r="D340" s="398"/>
      <c r="E340" s="398"/>
      <c r="F340" s="398"/>
      <c r="G340" s="398"/>
      <c r="H340" s="398"/>
      <c r="I340" s="398"/>
      <c r="J340" s="398"/>
      <c r="K340" s="398"/>
      <c r="L340" s="398"/>
      <c r="M340" s="398"/>
      <c r="N340" s="398"/>
      <c r="O340" s="398"/>
      <c r="P340" s="398"/>
      <c r="Q340" s="398"/>
      <c r="R340" s="398"/>
      <c r="S340" s="398"/>
      <c r="T340" s="398"/>
      <c r="U340" s="398"/>
      <c r="V340" s="398"/>
      <c r="W340" s="398"/>
      <c r="X340" s="398"/>
      <c r="Y340" s="2"/>
      <c r="Z340" s="2"/>
    </row>
    <row r="341" spans="1:38" ht="12.75" hidden="1" customHeight="1" x14ac:dyDescent="0.3">
      <c r="A341" s="52"/>
      <c r="B341" s="372"/>
      <c r="C341" s="372"/>
      <c r="D341" s="372"/>
      <c r="E341" s="372"/>
      <c r="F341" s="372"/>
      <c r="G341" s="372"/>
      <c r="H341" s="372"/>
      <c r="I341" s="372"/>
      <c r="J341" s="372"/>
      <c r="K341" s="372"/>
      <c r="L341" s="372"/>
      <c r="M341" s="372"/>
      <c r="N341" s="372"/>
      <c r="O341" s="372"/>
      <c r="P341" s="372"/>
      <c r="Q341" s="372"/>
      <c r="R341" s="372"/>
      <c r="S341" s="372"/>
      <c r="T341" s="372"/>
      <c r="U341" s="372"/>
      <c r="V341" s="372"/>
      <c r="W341" s="373"/>
      <c r="X341" s="373"/>
      <c r="Y341" s="54"/>
      <c r="Z341" s="54"/>
      <c r="AA341" s="43"/>
      <c r="AB341" s="54"/>
      <c r="AC341" s="54"/>
      <c r="AD341" s="54"/>
      <c r="AE341" s="54"/>
      <c r="AF341" s="54"/>
      <c r="AG341" s="54"/>
      <c r="AH341" s="54"/>
      <c r="AI341" s="54"/>
    </row>
    <row r="342" spans="1:38" ht="12.75" hidden="1" customHeight="1" x14ac:dyDescent="0.3">
      <c r="A342" s="52"/>
      <c r="B342" s="377"/>
      <c r="C342" s="377"/>
      <c r="D342" s="377"/>
      <c r="E342" s="377"/>
      <c r="F342" s="377"/>
      <c r="G342" s="377"/>
      <c r="H342" s="377"/>
      <c r="I342" s="377"/>
      <c r="J342" s="377"/>
      <c r="K342" s="377"/>
      <c r="L342" s="377"/>
      <c r="M342" s="377"/>
      <c r="N342" s="377"/>
      <c r="O342" s="377"/>
      <c r="P342" s="377"/>
      <c r="Q342" s="377"/>
      <c r="R342" s="377"/>
      <c r="S342" s="377"/>
      <c r="T342" s="377"/>
      <c r="U342" s="377"/>
      <c r="V342" s="377"/>
      <c r="W342" s="417"/>
      <c r="X342" s="418"/>
      <c r="Y342" s="54"/>
      <c r="Z342" s="54"/>
      <c r="AA342" s="43"/>
      <c r="AB342" s="54"/>
      <c r="AC342" s="54"/>
      <c r="AD342" s="54"/>
      <c r="AE342" s="54"/>
      <c r="AF342" s="54"/>
      <c r="AG342" s="54"/>
      <c r="AH342" s="54"/>
      <c r="AI342" s="54"/>
    </row>
    <row r="343" spans="1:38" ht="12.75" hidden="1" customHeight="1" x14ac:dyDescent="0.3">
      <c r="A343" s="52"/>
      <c r="B343" s="377"/>
      <c r="C343" s="377"/>
      <c r="D343" s="377"/>
      <c r="E343" s="377"/>
      <c r="F343" s="377"/>
      <c r="G343" s="377"/>
      <c r="H343" s="377"/>
      <c r="I343" s="377"/>
      <c r="J343" s="377"/>
      <c r="K343" s="377"/>
      <c r="L343" s="377"/>
      <c r="M343" s="377"/>
      <c r="N343" s="377"/>
      <c r="O343" s="377"/>
      <c r="P343" s="377"/>
      <c r="Q343" s="377"/>
      <c r="R343" s="377"/>
      <c r="S343" s="377"/>
      <c r="T343" s="377"/>
      <c r="U343" s="377"/>
      <c r="V343" s="377"/>
      <c r="W343" s="360"/>
      <c r="X343" s="360"/>
      <c r="Y343" s="54"/>
      <c r="Z343" s="54"/>
      <c r="AA343" s="43"/>
      <c r="AB343" s="54"/>
      <c r="AC343" s="54"/>
      <c r="AD343" s="54"/>
      <c r="AE343" s="54"/>
      <c r="AF343" s="54"/>
      <c r="AG343" s="54"/>
      <c r="AH343" s="54"/>
      <c r="AI343" s="54"/>
    </row>
    <row r="344" spans="1:38" ht="12.75" hidden="1" customHeight="1" x14ac:dyDescent="0.3">
      <c r="A344" s="52"/>
      <c r="B344" s="377"/>
      <c r="C344" s="377"/>
      <c r="D344" s="377"/>
      <c r="E344" s="377"/>
      <c r="F344" s="377"/>
      <c r="G344" s="377"/>
      <c r="H344" s="377"/>
      <c r="I344" s="377"/>
      <c r="J344" s="377"/>
      <c r="K344" s="377"/>
      <c r="L344" s="377"/>
      <c r="M344" s="377"/>
      <c r="N344" s="377"/>
      <c r="O344" s="377"/>
      <c r="P344" s="377"/>
      <c r="Q344" s="377"/>
      <c r="R344" s="377"/>
      <c r="S344" s="377"/>
      <c r="T344" s="377"/>
      <c r="U344" s="377"/>
      <c r="V344" s="377"/>
      <c r="W344" s="360"/>
      <c r="X344" s="360"/>
      <c r="Y344" s="54"/>
      <c r="Z344" s="54"/>
      <c r="AA344" s="43"/>
      <c r="AB344" s="54"/>
      <c r="AC344" s="54"/>
      <c r="AD344" s="54"/>
      <c r="AE344" s="54"/>
      <c r="AF344" s="54"/>
      <c r="AG344" s="54"/>
      <c r="AH344" s="54"/>
      <c r="AI344" s="54"/>
    </row>
    <row r="345" spans="1:38" ht="12.75" hidden="1" customHeight="1" x14ac:dyDescent="0.3">
      <c r="A345" s="52"/>
      <c r="B345" s="377"/>
      <c r="C345" s="377"/>
      <c r="D345" s="377"/>
      <c r="E345" s="377"/>
      <c r="F345" s="377"/>
      <c r="G345" s="377"/>
      <c r="H345" s="377"/>
      <c r="I345" s="377"/>
      <c r="J345" s="377"/>
      <c r="K345" s="377"/>
      <c r="L345" s="377"/>
      <c r="M345" s="377"/>
      <c r="N345" s="377"/>
      <c r="O345" s="377"/>
      <c r="P345" s="377"/>
      <c r="Q345" s="377"/>
      <c r="R345" s="377"/>
      <c r="S345" s="377"/>
      <c r="T345" s="377"/>
      <c r="U345" s="377"/>
      <c r="V345" s="377"/>
      <c r="W345" s="360"/>
      <c r="X345" s="360"/>
      <c r="Y345" s="54"/>
      <c r="Z345" s="54"/>
      <c r="AA345" s="43"/>
      <c r="AB345" s="54"/>
      <c r="AC345" s="54"/>
      <c r="AD345" s="54"/>
      <c r="AE345" s="54"/>
      <c r="AF345" s="54"/>
      <c r="AG345" s="54"/>
      <c r="AH345" s="54"/>
      <c r="AI345" s="54"/>
    </row>
    <row r="346" spans="1:38" ht="12.75" hidden="1" customHeight="1" x14ac:dyDescent="0.3">
      <c r="A346" s="52"/>
      <c r="B346" s="377"/>
      <c r="C346" s="377"/>
      <c r="D346" s="377"/>
      <c r="E346" s="377"/>
      <c r="F346" s="377"/>
      <c r="G346" s="377"/>
      <c r="H346" s="377"/>
      <c r="I346" s="377"/>
      <c r="J346" s="377"/>
      <c r="K346" s="377"/>
      <c r="L346" s="377"/>
      <c r="M346" s="377"/>
      <c r="N346" s="377"/>
      <c r="O346" s="377"/>
      <c r="P346" s="377"/>
      <c r="Q346" s="377"/>
      <c r="R346" s="377"/>
      <c r="S346" s="377"/>
      <c r="T346" s="377"/>
      <c r="U346" s="377"/>
      <c r="V346" s="377"/>
      <c r="W346" s="360"/>
      <c r="X346" s="360"/>
      <c r="Y346" s="54"/>
      <c r="Z346" s="54"/>
      <c r="AA346" s="43"/>
      <c r="AB346" s="54"/>
      <c r="AC346" s="54"/>
      <c r="AD346" s="54"/>
      <c r="AE346" s="54"/>
      <c r="AF346" s="54"/>
      <c r="AG346" s="54"/>
      <c r="AH346" s="54"/>
      <c r="AI346" s="54"/>
    </row>
    <row r="347" spans="1:38" ht="12.75" hidden="1" customHeight="1" x14ac:dyDescent="0.3">
      <c r="A347" s="52"/>
      <c r="B347" s="377"/>
      <c r="C347" s="377"/>
      <c r="D347" s="377"/>
      <c r="E347" s="377"/>
      <c r="F347" s="377"/>
      <c r="G347" s="377"/>
      <c r="H347" s="377"/>
      <c r="I347" s="377"/>
      <c r="J347" s="377"/>
      <c r="K347" s="377"/>
      <c r="L347" s="377"/>
      <c r="M347" s="377"/>
      <c r="N347" s="377"/>
      <c r="O347" s="377"/>
      <c r="P347" s="377"/>
      <c r="Q347" s="377"/>
      <c r="R347" s="377"/>
      <c r="S347" s="377"/>
      <c r="T347" s="377"/>
      <c r="U347" s="377"/>
      <c r="V347" s="377"/>
      <c r="W347" s="360"/>
      <c r="X347" s="360"/>
      <c r="Y347" s="54"/>
      <c r="Z347" s="54"/>
      <c r="AA347" s="43"/>
      <c r="AB347" s="54"/>
      <c r="AC347" s="54"/>
      <c r="AD347" s="54"/>
      <c r="AE347" s="54"/>
      <c r="AF347" s="54"/>
      <c r="AG347" s="54"/>
      <c r="AH347" s="54"/>
      <c r="AI347" s="54"/>
    </row>
    <row r="348" spans="1:38" ht="12.75" hidden="1" customHeight="1" x14ac:dyDescent="0.3">
      <c r="A348" s="52"/>
      <c r="B348" s="377"/>
      <c r="C348" s="377"/>
      <c r="D348" s="377"/>
      <c r="E348" s="377"/>
      <c r="F348" s="377"/>
      <c r="G348" s="377"/>
      <c r="H348" s="377"/>
      <c r="I348" s="377"/>
      <c r="J348" s="377"/>
      <c r="K348" s="377"/>
      <c r="L348" s="377"/>
      <c r="M348" s="377"/>
      <c r="N348" s="377"/>
      <c r="O348" s="377"/>
      <c r="P348" s="377"/>
      <c r="Q348" s="377"/>
      <c r="R348" s="377"/>
      <c r="S348" s="377"/>
      <c r="T348" s="377"/>
      <c r="U348" s="377"/>
      <c r="V348" s="377"/>
      <c r="W348" s="360"/>
      <c r="X348" s="360"/>
      <c r="Y348" s="54"/>
      <c r="Z348" s="54"/>
      <c r="AA348" s="43"/>
      <c r="AB348" s="54"/>
      <c r="AC348" s="54"/>
      <c r="AD348" s="54"/>
      <c r="AE348" s="54"/>
      <c r="AF348" s="54"/>
      <c r="AG348" s="54"/>
      <c r="AH348" s="54"/>
      <c r="AI348" s="54"/>
    </row>
    <row r="349" spans="1:38" ht="12.75" hidden="1" customHeight="1" x14ac:dyDescent="0.3">
      <c r="A349" s="52"/>
      <c r="B349" s="377"/>
      <c r="C349" s="377"/>
      <c r="D349" s="377"/>
      <c r="E349" s="377"/>
      <c r="F349" s="377"/>
      <c r="G349" s="377"/>
      <c r="H349" s="377"/>
      <c r="I349" s="377"/>
      <c r="J349" s="377"/>
      <c r="K349" s="377"/>
      <c r="L349" s="377"/>
      <c r="M349" s="377"/>
      <c r="N349" s="377"/>
      <c r="O349" s="377"/>
      <c r="P349" s="377"/>
      <c r="Q349" s="377"/>
      <c r="R349" s="377"/>
      <c r="S349" s="377"/>
      <c r="T349" s="377"/>
      <c r="U349" s="377"/>
      <c r="V349" s="377"/>
      <c r="W349" s="360"/>
      <c r="X349" s="360"/>
      <c r="Y349" s="54"/>
      <c r="Z349" s="54"/>
      <c r="AA349" s="43"/>
      <c r="AB349" s="54"/>
      <c r="AC349" s="54"/>
      <c r="AD349" s="54"/>
      <c r="AE349" s="54"/>
      <c r="AF349" s="54"/>
      <c r="AG349" s="54"/>
      <c r="AH349" s="54"/>
      <c r="AI349" s="54"/>
    </row>
    <row r="350" spans="1:38" ht="12.75" hidden="1" customHeight="1" x14ac:dyDescent="0.3">
      <c r="A350" s="52"/>
      <c r="B350" s="377"/>
      <c r="C350" s="377"/>
      <c r="D350" s="377"/>
      <c r="E350" s="377"/>
      <c r="F350" s="377"/>
      <c r="G350" s="377"/>
      <c r="H350" s="377"/>
      <c r="I350" s="377"/>
      <c r="J350" s="377"/>
      <c r="K350" s="377"/>
      <c r="L350" s="377"/>
      <c r="M350" s="377"/>
      <c r="N350" s="377"/>
      <c r="O350" s="377"/>
      <c r="P350" s="377"/>
      <c r="Q350" s="377"/>
      <c r="R350" s="377"/>
      <c r="S350" s="377"/>
      <c r="T350" s="377"/>
      <c r="U350" s="377"/>
      <c r="V350" s="377"/>
      <c r="W350" s="360"/>
      <c r="X350" s="360"/>
      <c r="Y350" s="54"/>
      <c r="Z350" s="54"/>
      <c r="AA350" s="43"/>
      <c r="AB350" s="54"/>
      <c r="AC350" s="54"/>
      <c r="AD350" s="54"/>
      <c r="AE350" s="54"/>
      <c r="AF350" s="54"/>
      <c r="AG350" s="54"/>
      <c r="AH350" s="54"/>
      <c r="AI350" s="54"/>
    </row>
    <row r="351" spans="1:38" ht="12.75" hidden="1" customHeight="1" x14ac:dyDescent="0.3">
      <c r="A351" s="52"/>
      <c r="B351" s="377"/>
      <c r="C351" s="377"/>
      <c r="D351" s="377"/>
      <c r="E351" s="377"/>
      <c r="F351" s="377"/>
      <c r="G351" s="377"/>
      <c r="H351" s="377"/>
      <c r="I351" s="377"/>
      <c r="J351" s="377"/>
      <c r="K351" s="377"/>
      <c r="L351" s="377"/>
      <c r="M351" s="377"/>
      <c r="N351" s="377"/>
      <c r="O351" s="377"/>
      <c r="P351" s="377"/>
      <c r="Q351" s="377"/>
      <c r="R351" s="377"/>
      <c r="S351" s="377"/>
      <c r="T351" s="377"/>
      <c r="U351" s="377"/>
      <c r="V351" s="377"/>
      <c r="W351" s="360"/>
      <c r="X351" s="360"/>
      <c r="Y351" s="54"/>
      <c r="Z351" s="54"/>
      <c r="AA351" s="43"/>
      <c r="AB351" s="54"/>
      <c r="AC351" s="54"/>
      <c r="AD351" s="54"/>
      <c r="AE351" s="54"/>
      <c r="AF351" s="54"/>
      <c r="AG351" s="54"/>
      <c r="AH351" s="54"/>
      <c r="AI351" s="54"/>
    </row>
    <row r="352" spans="1:38" ht="12.75" hidden="1" customHeight="1" x14ac:dyDescent="0.3">
      <c r="A352" s="52"/>
      <c r="B352" s="377"/>
      <c r="C352" s="377"/>
      <c r="D352" s="377"/>
      <c r="E352" s="377"/>
      <c r="F352" s="377"/>
      <c r="G352" s="377"/>
      <c r="H352" s="377"/>
      <c r="I352" s="377"/>
      <c r="J352" s="377"/>
      <c r="K352" s="377"/>
      <c r="L352" s="377"/>
      <c r="M352" s="377"/>
      <c r="N352" s="377"/>
      <c r="O352" s="377"/>
      <c r="P352" s="377"/>
      <c r="Q352" s="377"/>
      <c r="R352" s="377"/>
      <c r="S352" s="377"/>
      <c r="T352" s="377"/>
      <c r="U352" s="377"/>
      <c r="V352" s="377"/>
      <c r="W352" s="360"/>
      <c r="X352" s="360"/>
      <c r="Y352" s="54"/>
      <c r="Z352" s="54"/>
      <c r="AA352" s="43"/>
      <c r="AB352" s="54"/>
      <c r="AC352" s="54"/>
      <c r="AD352" s="54"/>
      <c r="AE352" s="54"/>
      <c r="AF352" s="54"/>
      <c r="AG352" s="54"/>
      <c r="AH352" s="54"/>
      <c r="AI352" s="54"/>
    </row>
    <row r="353" spans="1:44" ht="12.75" hidden="1" customHeight="1" x14ac:dyDescent="0.3">
      <c r="A353" s="52"/>
      <c r="B353" s="377"/>
      <c r="C353" s="377"/>
      <c r="D353" s="377"/>
      <c r="E353" s="377"/>
      <c r="F353" s="377"/>
      <c r="G353" s="377"/>
      <c r="H353" s="377"/>
      <c r="I353" s="377"/>
      <c r="J353" s="377"/>
      <c r="K353" s="377"/>
      <c r="L353" s="377"/>
      <c r="M353" s="377"/>
      <c r="N353" s="377"/>
      <c r="O353" s="377"/>
      <c r="P353" s="377"/>
      <c r="Q353" s="377"/>
      <c r="R353" s="377"/>
      <c r="S353" s="377"/>
      <c r="T353" s="377"/>
      <c r="U353" s="377"/>
      <c r="V353" s="377"/>
      <c r="W353" s="360"/>
      <c r="X353" s="360"/>
      <c r="Y353" s="54"/>
      <c r="Z353" s="54"/>
      <c r="AA353" s="43"/>
      <c r="AB353" s="54"/>
      <c r="AC353" s="54"/>
      <c r="AD353" s="54"/>
      <c r="AE353" s="54"/>
      <c r="AF353" s="54"/>
      <c r="AG353" s="54"/>
      <c r="AH353" s="54"/>
      <c r="AI353" s="54"/>
    </row>
    <row r="354" spans="1:44" ht="12.75" hidden="1" customHeight="1" x14ac:dyDescent="0.3">
      <c r="A354" s="52"/>
      <c r="B354" s="377"/>
      <c r="C354" s="377"/>
      <c r="D354" s="377"/>
      <c r="E354" s="377"/>
      <c r="F354" s="377"/>
      <c r="G354" s="377"/>
      <c r="H354" s="377"/>
      <c r="I354" s="377"/>
      <c r="J354" s="377"/>
      <c r="K354" s="377"/>
      <c r="L354" s="377"/>
      <c r="M354" s="377"/>
      <c r="N354" s="377"/>
      <c r="O354" s="377"/>
      <c r="P354" s="377"/>
      <c r="Q354" s="377"/>
      <c r="R354" s="377"/>
      <c r="S354" s="377"/>
      <c r="T354" s="377"/>
      <c r="U354" s="377"/>
      <c r="V354" s="377"/>
      <c r="W354" s="360"/>
      <c r="X354" s="360"/>
      <c r="Y354" s="54"/>
      <c r="Z354" s="54"/>
      <c r="AA354" s="43"/>
      <c r="AB354" s="54"/>
      <c r="AC354" s="54"/>
      <c r="AD354" s="54"/>
      <c r="AE354" s="54"/>
      <c r="AF354" s="54"/>
      <c r="AG354" s="54"/>
      <c r="AH354" s="54"/>
      <c r="AI354" s="54"/>
    </row>
    <row r="355" spans="1:44" ht="12.75" hidden="1" customHeight="1" x14ac:dyDescent="0.3">
      <c r="A355" s="52"/>
      <c r="B355" s="377"/>
      <c r="C355" s="377"/>
      <c r="D355" s="377"/>
      <c r="E355" s="377"/>
      <c r="F355" s="377"/>
      <c r="G355" s="377"/>
      <c r="H355" s="377"/>
      <c r="I355" s="377"/>
      <c r="J355" s="377"/>
      <c r="K355" s="377"/>
      <c r="L355" s="377"/>
      <c r="M355" s="377"/>
      <c r="N355" s="377"/>
      <c r="O355" s="377"/>
      <c r="P355" s="377"/>
      <c r="Q355" s="377"/>
      <c r="R355" s="377"/>
      <c r="S355" s="377"/>
      <c r="T355" s="377"/>
      <c r="U355" s="377"/>
      <c r="V355" s="377"/>
      <c r="W355" s="360"/>
      <c r="X355" s="360"/>
      <c r="Y355" s="54"/>
      <c r="Z355" s="54"/>
      <c r="AA355" s="43"/>
      <c r="AB355" s="54"/>
      <c r="AC355" s="54"/>
      <c r="AD355" s="54"/>
      <c r="AE355" s="54"/>
      <c r="AF355" s="54"/>
      <c r="AG355" s="54"/>
      <c r="AH355" s="54"/>
      <c r="AI355" s="54"/>
    </row>
    <row r="356" spans="1:44" ht="7.95" customHeight="1" x14ac:dyDescent="0.3">
      <c r="A356" s="12"/>
      <c r="B356" s="398"/>
      <c r="C356" s="398"/>
      <c r="D356" s="398"/>
      <c r="E356" s="398"/>
      <c r="F356" s="398"/>
      <c r="G356" s="398"/>
      <c r="H356" s="398"/>
      <c r="I356" s="398"/>
      <c r="J356" s="398"/>
      <c r="K356" s="398"/>
      <c r="L356" s="398"/>
      <c r="M356" s="398"/>
      <c r="N356" s="398"/>
      <c r="O356" s="398"/>
      <c r="P356" s="398"/>
      <c r="Q356" s="398"/>
      <c r="R356" s="398"/>
      <c r="S356" s="398"/>
      <c r="T356" s="398"/>
      <c r="U356" s="398"/>
      <c r="V356" s="398"/>
      <c r="W356" s="398"/>
      <c r="X356" s="398"/>
      <c r="Y356" s="2"/>
      <c r="Z356" s="2"/>
    </row>
    <row r="357" spans="1:44" ht="18" customHeight="1" x14ac:dyDescent="0.3">
      <c r="A357" s="493" t="s">
        <v>90</v>
      </c>
      <c r="B357" s="494"/>
      <c r="C357" s="494"/>
      <c r="D357" s="494"/>
      <c r="E357" s="494"/>
      <c r="F357" s="494"/>
      <c r="G357" s="494"/>
      <c r="H357" s="494"/>
      <c r="I357" s="494"/>
      <c r="J357" s="494"/>
      <c r="K357" s="494"/>
      <c r="L357" s="494"/>
      <c r="M357" s="494"/>
      <c r="N357" s="494"/>
      <c r="O357" s="494"/>
      <c r="P357" s="494"/>
      <c r="Q357" s="494"/>
      <c r="R357" s="494"/>
      <c r="S357" s="494"/>
      <c r="T357" s="494"/>
      <c r="U357" s="494"/>
      <c r="V357" s="494"/>
      <c r="W357" s="494"/>
      <c r="X357" s="495"/>
      <c r="Y357" s="5"/>
      <c r="Z357" s="5"/>
      <c r="AA357" s="44"/>
      <c r="AB357" s="5"/>
      <c r="AC357" s="5"/>
      <c r="AD357" s="5"/>
      <c r="AE357" s="5"/>
      <c r="AF357" s="5"/>
      <c r="AG357" s="5"/>
      <c r="AH357" s="5"/>
      <c r="AI357" s="5"/>
      <c r="AJ357" s="5"/>
      <c r="AK357" s="5"/>
      <c r="AL357" s="5"/>
      <c r="AM357" s="5"/>
      <c r="AN357" s="5"/>
      <c r="AO357" s="5"/>
      <c r="AP357" s="5"/>
      <c r="AQ357" s="5"/>
      <c r="AR357" s="5"/>
    </row>
    <row r="358" spans="1:44" ht="7.95" customHeight="1" x14ac:dyDescent="0.3">
      <c r="A358" s="12"/>
      <c r="B358" s="513"/>
      <c r="C358" s="513"/>
      <c r="D358" s="513"/>
      <c r="E358" s="513"/>
      <c r="F358" s="513"/>
      <c r="G358" s="513"/>
      <c r="H358" s="513"/>
      <c r="I358" s="513"/>
      <c r="J358" s="513"/>
      <c r="K358" s="513"/>
      <c r="L358" s="513"/>
      <c r="M358" s="513"/>
      <c r="N358" s="513"/>
      <c r="O358" s="513"/>
      <c r="P358" s="513"/>
      <c r="Q358" s="513"/>
      <c r="R358" s="513"/>
      <c r="S358" s="513"/>
      <c r="T358" s="513"/>
      <c r="U358" s="513"/>
      <c r="V358" s="513"/>
      <c r="W358" s="513"/>
      <c r="X358" s="513"/>
      <c r="Y358" s="2"/>
      <c r="Z358" s="2"/>
    </row>
    <row r="359" spans="1:44" x14ac:dyDescent="0.3">
      <c r="A359" s="12"/>
      <c r="B359" s="82"/>
      <c r="C359" s="82"/>
      <c r="D359" s="82"/>
      <c r="E359" s="82"/>
      <c r="F359" s="82"/>
      <c r="G359" s="82"/>
      <c r="H359" s="82"/>
      <c r="I359" s="82"/>
      <c r="J359" s="82"/>
      <c r="K359" s="82"/>
      <c r="L359" s="82"/>
      <c r="M359" s="82"/>
      <c r="N359" s="82"/>
      <c r="O359" s="82"/>
      <c r="P359" s="82"/>
      <c r="Q359" s="82"/>
      <c r="R359" s="82"/>
      <c r="S359" s="82"/>
      <c r="T359" s="82"/>
      <c r="U359" s="82"/>
      <c r="V359" s="82"/>
      <c r="W359" s="82"/>
      <c r="X359" s="82"/>
      <c r="Y359" s="2"/>
      <c r="Z359" s="2"/>
    </row>
    <row r="360" spans="1:44" ht="15.75" customHeight="1" x14ac:dyDescent="0.3">
      <c r="A360" s="8" t="s">
        <v>91</v>
      </c>
      <c r="B360" s="396" t="s">
        <v>353</v>
      </c>
      <c r="C360" s="396"/>
      <c r="D360" s="396"/>
      <c r="E360" s="396"/>
      <c r="F360" s="396"/>
      <c r="G360" s="396"/>
      <c r="H360" s="396"/>
      <c r="I360" s="396"/>
      <c r="J360" s="396"/>
      <c r="K360" s="396"/>
      <c r="L360" s="396"/>
      <c r="M360" s="396"/>
      <c r="N360" s="396"/>
      <c r="O360" s="396"/>
      <c r="P360" s="396"/>
      <c r="Q360" s="396"/>
      <c r="R360" s="396"/>
      <c r="S360" s="396"/>
      <c r="T360" s="396"/>
      <c r="U360" s="396"/>
      <c r="V360" s="396"/>
      <c r="W360" s="396"/>
      <c r="X360" s="396"/>
      <c r="Y360" s="2"/>
      <c r="Z360" s="2"/>
    </row>
    <row r="361" spans="1:44" ht="15.75" customHeight="1" x14ac:dyDescent="0.3">
      <c r="A361" s="8"/>
      <c r="B361" s="426" t="s">
        <v>355</v>
      </c>
      <c r="C361" s="426"/>
      <c r="D361" s="426"/>
      <c r="E361" s="426"/>
      <c r="F361" s="426"/>
      <c r="G361" s="426"/>
      <c r="H361" s="426"/>
      <c r="I361" s="426"/>
      <c r="J361" s="426"/>
      <c r="K361" s="426"/>
      <c r="L361" s="426"/>
      <c r="M361" s="426"/>
      <c r="N361" s="426"/>
      <c r="O361" s="426"/>
      <c r="P361" s="426"/>
      <c r="Q361" s="426"/>
      <c r="R361" s="426"/>
      <c r="S361" s="426"/>
      <c r="T361" s="426"/>
      <c r="U361" s="426"/>
      <c r="V361" s="426"/>
      <c r="W361" s="426"/>
      <c r="X361" s="426"/>
      <c r="Y361" s="2"/>
      <c r="Z361" s="2"/>
    </row>
    <row r="362" spans="1:44" ht="15.75" customHeight="1" x14ac:dyDescent="0.3">
      <c r="A362" s="52"/>
      <c r="B362" s="427" t="s">
        <v>92</v>
      </c>
      <c r="C362" s="428"/>
      <c r="D362" s="428"/>
      <c r="E362" s="428"/>
      <c r="F362" s="428"/>
      <c r="G362" s="428"/>
      <c r="H362" s="428"/>
      <c r="I362" s="428"/>
      <c r="J362" s="428"/>
      <c r="K362" s="428"/>
      <c r="L362" s="428"/>
      <c r="M362" s="428"/>
      <c r="N362" s="428"/>
      <c r="O362" s="428"/>
      <c r="P362" s="429"/>
      <c r="Q362" s="400" t="s">
        <v>360</v>
      </c>
      <c r="R362" s="400"/>
      <c r="S362" s="400"/>
      <c r="T362" s="400"/>
      <c r="U362" s="400"/>
      <c r="V362" s="400"/>
      <c r="W362" s="400"/>
      <c r="X362" s="400"/>
      <c r="Y362" s="2"/>
      <c r="Z362" s="2"/>
      <c r="AA362" s="402"/>
      <c r="AB362" s="402"/>
      <c r="AC362" s="402"/>
      <c r="AD362" s="402"/>
      <c r="AE362" s="402"/>
    </row>
    <row r="363" spans="1:44" ht="15.75" customHeight="1" x14ac:dyDescent="0.3">
      <c r="A363" s="52">
        <v>1</v>
      </c>
      <c r="B363" s="388">
        <f>D103</f>
        <v>0</v>
      </c>
      <c r="C363" s="389"/>
      <c r="D363" s="389"/>
      <c r="E363" s="389"/>
      <c r="F363" s="389"/>
      <c r="G363" s="389"/>
      <c r="H363" s="389"/>
      <c r="I363" s="389"/>
      <c r="J363" s="389"/>
      <c r="K363" s="389"/>
      <c r="L363" s="389"/>
      <c r="M363" s="389"/>
      <c r="N363" s="389"/>
      <c r="O363" s="389"/>
      <c r="P363" s="390"/>
      <c r="Q363" s="399" t="s">
        <v>352</v>
      </c>
      <c r="R363" s="399"/>
      <c r="S363" s="399"/>
      <c r="T363" s="399"/>
      <c r="U363" s="399"/>
      <c r="V363" s="399"/>
      <c r="W363" s="399"/>
      <c r="X363" s="399"/>
      <c r="Y363" s="2"/>
      <c r="Z363" s="2"/>
      <c r="AA363" s="403"/>
      <c r="AB363" s="403"/>
      <c r="AC363" s="403"/>
      <c r="AD363" s="403"/>
      <c r="AE363" s="403"/>
    </row>
    <row r="364" spans="1:44" ht="15.75" hidden="1" customHeight="1" x14ac:dyDescent="0.3">
      <c r="A364" s="52">
        <v>2</v>
      </c>
      <c r="B364" s="388">
        <f>D157</f>
        <v>0</v>
      </c>
      <c r="C364" s="389"/>
      <c r="D364" s="389"/>
      <c r="E364" s="389"/>
      <c r="F364" s="389"/>
      <c r="G364" s="389"/>
      <c r="H364" s="389"/>
      <c r="I364" s="389"/>
      <c r="J364" s="389"/>
      <c r="K364" s="389"/>
      <c r="L364" s="389"/>
      <c r="M364" s="389"/>
      <c r="N364" s="389"/>
      <c r="O364" s="389"/>
      <c r="P364" s="390"/>
      <c r="Q364" s="399" t="s">
        <v>352</v>
      </c>
      <c r="R364" s="399"/>
      <c r="S364" s="399"/>
      <c r="T364" s="399"/>
      <c r="U364" s="399"/>
      <c r="V364" s="399"/>
      <c r="W364" s="399"/>
      <c r="X364" s="399"/>
      <c r="Y364" s="2"/>
      <c r="Z364" s="2"/>
      <c r="AA364" s="392"/>
      <c r="AB364" s="392"/>
      <c r="AC364" s="392"/>
      <c r="AD364" s="392"/>
      <c r="AE364" s="392"/>
    </row>
    <row r="365" spans="1:44" ht="15.75" hidden="1" customHeight="1" x14ac:dyDescent="0.3">
      <c r="A365" s="52">
        <v>3</v>
      </c>
      <c r="B365" s="388">
        <f>D197</f>
        <v>0</v>
      </c>
      <c r="C365" s="389"/>
      <c r="D365" s="389"/>
      <c r="E365" s="389"/>
      <c r="F365" s="389"/>
      <c r="G365" s="389"/>
      <c r="H365" s="389"/>
      <c r="I365" s="389"/>
      <c r="J365" s="389"/>
      <c r="K365" s="389"/>
      <c r="L365" s="389"/>
      <c r="M365" s="389"/>
      <c r="N365" s="389"/>
      <c r="O365" s="389"/>
      <c r="P365" s="390"/>
      <c r="Q365" s="399" t="s">
        <v>352</v>
      </c>
      <c r="R365" s="399"/>
      <c r="S365" s="399"/>
      <c r="T365" s="399"/>
      <c r="U365" s="399"/>
      <c r="V365" s="399"/>
      <c r="W365" s="399"/>
      <c r="X365" s="399"/>
      <c r="Y365" s="2"/>
      <c r="Z365" s="2"/>
      <c r="AA365" s="392"/>
      <c r="AB365" s="392"/>
      <c r="AC365" s="392"/>
      <c r="AD365" s="392"/>
      <c r="AE365" s="392"/>
    </row>
    <row r="366" spans="1:44" ht="15.75" hidden="1" customHeight="1" x14ac:dyDescent="0.3">
      <c r="A366" s="52">
        <v>4</v>
      </c>
      <c r="B366" s="388">
        <f xml:space="preserve"> D237</f>
        <v>0</v>
      </c>
      <c r="C366" s="389"/>
      <c r="D366" s="389"/>
      <c r="E366" s="389"/>
      <c r="F366" s="389"/>
      <c r="G366" s="389"/>
      <c r="H366" s="389"/>
      <c r="I366" s="389"/>
      <c r="J366" s="389"/>
      <c r="K366" s="389"/>
      <c r="L366" s="389"/>
      <c r="M366" s="389"/>
      <c r="N366" s="389"/>
      <c r="O366" s="389"/>
      <c r="P366" s="390"/>
      <c r="Q366" s="399" t="s">
        <v>352</v>
      </c>
      <c r="R366" s="399"/>
      <c r="S366" s="399"/>
      <c r="T366" s="399"/>
      <c r="U366" s="399"/>
      <c r="V366" s="399"/>
      <c r="W366" s="399"/>
      <c r="X366" s="399"/>
      <c r="Y366" s="2"/>
      <c r="Z366" s="2"/>
      <c r="AA366" s="392"/>
      <c r="AB366" s="392"/>
      <c r="AC366" s="392"/>
      <c r="AD366" s="392"/>
      <c r="AE366" s="392"/>
    </row>
    <row r="367" spans="1:44" ht="15.75" hidden="1" customHeight="1" x14ac:dyDescent="0.3">
      <c r="A367" s="52">
        <v>5</v>
      </c>
      <c r="B367" s="388">
        <f>D277</f>
        <v>0</v>
      </c>
      <c r="C367" s="389"/>
      <c r="D367" s="389"/>
      <c r="E367" s="389"/>
      <c r="F367" s="389"/>
      <c r="G367" s="389"/>
      <c r="H367" s="389"/>
      <c r="I367" s="389"/>
      <c r="J367" s="389"/>
      <c r="K367" s="389"/>
      <c r="L367" s="389"/>
      <c r="M367" s="389"/>
      <c r="N367" s="389"/>
      <c r="O367" s="389"/>
      <c r="P367" s="390"/>
      <c r="Q367" s="399" t="s">
        <v>352</v>
      </c>
      <c r="R367" s="399"/>
      <c r="S367" s="399"/>
      <c r="T367" s="399"/>
      <c r="U367" s="399"/>
      <c r="V367" s="399"/>
      <c r="W367" s="399"/>
      <c r="X367" s="399"/>
      <c r="Y367" s="2"/>
      <c r="Z367" s="2"/>
      <c r="AA367" s="392"/>
      <c r="AB367" s="392"/>
      <c r="AC367" s="392"/>
      <c r="AD367" s="392"/>
      <c r="AE367" s="392"/>
    </row>
    <row r="368" spans="1:44" ht="15.75" hidden="1" customHeight="1" x14ac:dyDescent="0.3">
      <c r="A368" s="52">
        <v>6</v>
      </c>
      <c r="B368" s="388">
        <f>D317</f>
        <v>0</v>
      </c>
      <c r="C368" s="389"/>
      <c r="D368" s="389"/>
      <c r="E368" s="389"/>
      <c r="F368" s="389"/>
      <c r="G368" s="389"/>
      <c r="H368" s="389"/>
      <c r="I368" s="389"/>
      <c r="J368" s="389"/>
      <c r="K368" s="389"/>
      <c r="L368" s="389"/>
      <c r="M368" s="389"/>
      <c r="N368" s="389"/>
      <c r="O368" s="389"/>
      <c r="P368" s="390"/>
      <c r="Q368" s="399" t="s">
        <v>352</v>
      </c>
      <c r="R368" s="399"/>
      <c r="S368" s="399"/>
      <c r="T368" s="399"/>
      <c r="U368" s="399"/>
      <c r="V368" s="399"/>
      <c r="W368" s="399"/>
      <c r="X368" s="399"/>
      <c r="Y368" s="2"/>
      <c r="Z368" s="2"/>
      <c r="AA368" s="392"/>
      <c r="AB368" s="392"/>
      <c r="AC368" s="392"/>
      <c r="AD368" s="392"/>
      <c r="AE368" s="392"/>
    </row>
    <row r="369" spans="1:31" ht="7.95" customHeight="1" x14ac:dyDescent="0.3">
      <c r="A369" s="12"/>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2"/>
      <c r="Z369" s="2"/>
    </row>
    <row r="370" spans="1:31" s="70" customFormat="1" ht="15.75" hidden="1" customHeight="1" x14ac:dyDescent="0.3">
      <c r="A370" s="83"/>
      <c r="B370" s="356" t="s">
        <v>354</v>
      </c>
      <c r="C370" s="356"/>
      <c r="D370" s="356"/>
      <c r="E370" s="356"/>
      <c r="F370" s="356"/>
      <c r="G370" s="356"/>
      <c r="H370" s="356"/>
      <c r="I370" s="356"/>
      <c r="J370" s="356"/>
      <c r="K370" s="356"/>
      <c r="L370" s="356"/>
      <c r="M370" s="356"/>
      <c r="N370" s="356"/>
      <c r="O370" s="356"/>
      <c r="P370" s="356"/>
      <c r="Q370" s="356"/>
      <c r="R370" s="356"/>
      <c r="S370" s="356"/>
      <c r="T370" s="356"/>
      <c r="U370" s="356"/>
      <c r="V370" s="356"/>
      <c r="W370" s="356"/>
      <c r="X370" s="356"/>
    </row>
    <row r="371" spans="1:31" s="70" customFormat="1" ht="15.75" hidden="1" customHeight="1" x14ac:dyDescent="0.3">
      <c r="A371" s="80"/>
      <c r="B371" s="407" t="s">
        <v>377</v>
      </c>
      <c r="C371" s="408"/>
      <c r="D371" s="408"/>
      <c r="E371" s="408"/>
      <c r="F371" s="408"/>
      <c r="G371" s="408"/>
      <c r="H371" s="408"/>
      <c r="I371" s="408"/>
      <c r="J371" s="408"/>
      <c r="K371" s="408"/>
      <c r="L371" s="408"/>
      <c r="M371" s="408"/>
      <c r="N371" s="408"/>
      <c r="O371" s="408"/>
      <c r="P371" s="409"/>
      <c r="Q371" s="410" t="s">
        <v>346</v>
      </c>
      <c r="R371" s="410"/>
      <c r="S371" s="410"/>
      <c r="T371" s="410"/>
      <c r="U371" s="410"/>
      <c r="W371" s="402"/>
      <c r="X371" s="402"/>
      <c r="AA371" s="401" t="s">
        <v>323</v>
      </c>
      <c r="AB371" s="401"/>
      <c r="AC371" s="401"/>
      <c r="AD371" s="401"/>
      <c r="AE371" s="401"/>
    </row>
    <row r="372" spans="1:31" s="70" customFormat="1" ht="15.75" hidden="1" customHeight="1" x14ac:dyDescent="0.3">
      <c r="A372" s="80">
        <v>1</v>
      </c>
      <c r="B372" s="374" t="str">
        <f>Q363</f>
        <v>Kies zorgvorm</v>
      </c>
      <c r="C372" s="375"/>
      <c r="D372" s="375"/>
      <c r="E372" s="375"/>
      <c r="F372" s="375"/>
      <c r="G372" s="375"/>
      <c r="H372" s="375"/>
      <c r="I372" s="375"/>
      <c r="J372" s="375"/>
      <c r="K372" s="375"/>
      <c r="L372" s="375"/>
      <c r="M372" s="375"/>
      <c r="N372" s="375"/>
      <c r="O372" s="375"/>
      <c r="P372" s="376"/>
      <c r="Q372" s="414">
        <f>W136</f>
        <v>0</v>
      </c>
      <c r="R372" s="415"/>
      <c r="S372" s="415"/>
      <c r="T372" s="415"/>
      <c r="U372" s="416"/>
      <c r="W372" s="392"/>
      <c r="X372" s="392"/>
      <c r="AA372" s="405" t="s">
        <v>356</v>
      </c>
      <c r="AB372" s="405"/>
      <c r="AC372" s="405"/>
      <c r="AD372" s="405"/>
      <c r="AE372" s="405"/>
    </row>
    <row r="373" spans="1:31" s="70" customFormat="1" ht="15.75" hidden="1" customHeight="1" x14ac:dyDescent="0.3">
      <c r="A373" s="80">
        <v>2</v>
      </c>
      <c r="B373" s="374" t="str">
        <f t="shared" ref="B373:B377" si="0">Q364</f>
        <v>Kies zorgvorm</v>
      </c>
      <c r="C373" s="375"/>
      <c r="D373" s="375"/>
      <c r="E373" s="375"/>
      <c r="F373" s="375"/>
      <c r="G373" s="375"/>
      <c r="H373" s="375"/>
      <c r="I373" s="375"/>
      <c r="J373" s="375"/>
      <c r="K373" s="375"/>
      <c r="L373" s="375"/>
      <c r="M373" s="375"/>
      <c r="N373" s="375"/>
      <c r="O373" s="375"/>
      <c r="P373" s="376"/>
      <c r="Q373" s="414">
        <f>W179</f>
        <v>0</v>
      </c>
      <c r="R373" s="415"/>
      <c r="S373" s="415"/>
      <c r="T373" s="415"/>
      <c r="U373" s="416"/>
      <c r="V373" s="79"/>
      <c r="W373" s="392"/>
      <c r="X373" s="392"/>
      <c r="AA373" s="405" t="s">
        <v>357</v>
      </c>
      <c r="AB373" s="405"/>
      <c r="AC373" s="405"/>
      <c r="AD373" s="405"/>
      <c r="AE373" s="405"/>
    </row>
    <row r="374" spans="1:31" s="70" customFormat="1" ht="15.75" hidden="1" customHeight="1" x14ac:dyDescent="0.3">
      <c r="A374" s="80">
        <v>3</v>
      </c>
      <c r="B374" s="374" t="str">
        <f t="shared" si="0"/>
        <v>Kies zorgvorm</v>
      </c>
      <c r="C374" s="375"/>
      <c r="D374" s="375"/>
      <c r="E374" s="375"/>
      <c r="F374" s="375"/>
      <c r="G374" s="375"/>
      <c r="H374" s="375"/>
      <c r="I374" s="375"/>
      <c r="J374" s="375"/>
      <c r="K374" s="375"/>
      <c r="L374" s="375"/>
      <c r="M374" s="375"/>
      <c r="N374" s="375"/>
      <c r="O374" s="375"/>
      <c r="P374" s="376"/>
      <c r="Q374" s="414">
        <f>W219</f>
        <v>0</v>
      </c>
      <c r="R374" s="415"/>
      <c r="S374" s="415"/>
      <c r="T374" s="415"/>
      <c r="U374" s="416"/>
      <c r="V374" s="79"/>
      <c r="W374" s="392"/>
      <c r="X374" s="392"/>
      <c r="AA374" s="405" t="s">
        <v>358</v>
      </c>
      <c r="AB374" s="405"/>
      <c r="AC374" s="405"/>
      <c r="AD374" s="405"/>
      <c r="AE374" s="405"/>
    </row>
    <row r="375" spans="1:31" s="70" customFormat="1" ht="15.75" hidden="1" customHeight="1" x14ac:dyDescent="0.3">
      <c r="A375" s="80">
        <v>4</v>
      </c>
      <c r="B375" s="374" t="str">
        <f t="shared" si="0"/>
        <v>Kies zorgvorm</v>
      </c>
      <c r="C375" s="375"/>
      <c r="D375" s="375"/>
      <c r="E375" s="375"/>
      <c r="F375" s="375"/>
      <c r="G375" s="375"/>
      <c r="H375" s="375"/>
      <c r="I375" s="375"/>
      <c r="J375" s="375"/>
      <c r="K375" s="375"/>
      <c r="L375" s="375"/>
      <c r="M375" s="375"/>
      <c r="N375" s="375"/>
      <c r="O375" s="375"/>
      <c r="P375" s="376"/>
      <c r="Q375" s="414">
        <f>W259</f>
        <v>0</v>
      </c>
      <c r="R375" s="415"/>
      <c r="S375" s="415"/>
      <c r="T375" s="415"/>
      <c r="U375" s="416"/>
      <c r="V375" s="79"/>
      <c r="W375" s="392"/>
      <c r="X375" s="392"/>
      <c r="AA375" s="405" t="s">
        <v>359</v>
      </c>
      <c r="AB375" s="405"/>
      <c r="AC375" s="405"/>
      <c r="AD375" s="405"/>
      <c r="AE375" s="405"/>
    </row>
    <row r="376" spans="1:31" s="70" customFormat="1" ht="15.75" hidden="1" customHeight="1" x14ac:dyDescent="0.3">
      <c r="A376" s="80">
        <v>5</v>
      </c>
      <c r="B376" s="374" t="str">
        <f t="shared" si="0"/>
        <v>Kies zorgvorm</v>
      </c>
      <c r="C376" s="375"/>
      <c r="D376" s="375"/>
      <c r="E376" s="375"/>
      <c r="F376" s="375"/>
      <c r="G376" s="375"/>
      <c r="H376" s="375"/>
      <c r="I376" s="375"/>
      <c r="J376" s="375"/>
      <c r="K376" s="375"/>
      <c r="L376" s="375"/>
      <c r="M376" s="375"/>
      <c r="N376" s="375"/>
      <c r="O376" s="375"/>
      <c r="P376" s="376"/>
      <c r="Q376" s="414">
        <f>W299</f>
        <v>0</v>
      </c>
      <c r="R376" s="415"/>
      <c r="S376" s="415"/>
      <c r="T376" s="415"/>
      <c r="U376" s="416"/>
      <c r="V376" s="79"/>
      <c r="W376" s="392"/>
      <c r="X376" s="392"/>
      <c r="AA376" s="405"/>
      <c r="AB376" s="405"/>
      <c r="AC376" s="405"/>
      <c r="AD376" s="405"/>
      <c r="AE376" s="405"/>
    </row>
    <row r="377" spans="1:31" s="70" customFormat="1" ht="15.75" hidden="1" customHeight="1" x14ac:dyDescent="0.3">
      <c r="A377" s="80">
        <v>6</v>
      </c>
      <c r="B377" s="374" t="str">
        <f t="shared" si="0"/>
        <v>Kies zorgvorm</v>
      </c>
      <c r="C377" s="375"/>
      <c r="D377" s="375"/>
      <c r="E377" s="375"/>
      <c r="F377" s="375"/>
      <c r="G377" s="375"/>
      <c r="H377" s="375"/>
      <c r="I377" s="375"/>
      <c r="J377" s="375"/>
      <c r="K377" s="375"/>
      <c r="L377" s="375"/>
      <c r="M377" s="375"/>
      <c r="N377" s="375"/>
      <c r="O377" s="375"/>
      <c r="P377" s="376"/>
      <c r="Q377" s="430">
        <f>W339</f>
        <v>0</v>
      </c>
      <c r="R377" s="430"/>
      <c r="S377" s="430"/>
      <c r="T377" s="430"/>
      <c r="U377" s="430"/>
      <c r="V377" s="79"/>
      <c r="W377" s="392"/>
      <c r="X377" s="392"/>
      <c r="AA377" s="392"/>
      <c r="AB377" s="392"/>
      <c r="AC377" s="392"/>
      <c r="AD377" s="392"/>
      <c r="AE377" s="392"/>
    </row>
    <row r="378" spans="1:31" s="70" customFormat="1" ht="7.95" hidden="1" customHeight="1" x14ac:dyDescent="0.3">
      <c r="A378" s="84"/>
      <c r="B378" s="406"/>
      <c r="C378" s="406"/>
      <c r="D378" s="406"/>
      <c r="E378" s="406"/>
      <c r="F378" s="406"/>
      <c r="G378" s="406"/>
      <c r="H378" s="406"/>
      <c r="I378" s="406"/>
      <c r="J378" s="406"/>
      <c r="K378" s="406"/>
      <c r="L378" s="406"/>
      <c r="M378" s="406"/>
      <c r="N378" s="406"/>
      <c r="O378" s="406"/>
      <c r="P378" s="406"/>
      <c r="Q378" s="406"/>
      <c r="R378" s="406"/>
      <c r="S378" s="406"/>
      <c r="T378" s="406"/>
      <c r="U378" s="406"/>
      <c r="V378" s="406"/>
      <c r="W378" s="406"/>
      <c r="X378" s="406"/>
      <c r="AA378" s="392"/>
      <c r="AB378" s="392"/>
      <c r="AC378" s="392"/>
      <c r="AD378" s="392"/>
      <c r="AE378" s="392"/>
    </row>
    <row r="379" spans="1:31" s="70" customFormat="1" ht="15.75" hidden="1" customHeight="1" x14ac:dyDescent="0.3">
      <c r="A379" s="80"/>
      <c r="B379" s="356" t="s">
        <v>347</v>
      </c>
      <c r="C379" s="356"/>
      <c r="D379" s="356"/>
      <c r="E379" s="356"/>
      <c r="F379" s="356"/>
      <c r="G379" s="356"/>
      <c r="H379" s="356"/>
      <c r="I379" s="356"/>
      <c r="J379" s="356"/>
      <c r="K379" s="356"/>
      <c r="L379" s="356"/>
      <c r="M379" s="356"/>
      <c r="N379" s="356"/>
      <c r="O379" s="356"/>
      <c r="P379" s="356"/>
      <c r="Q379" s="346">
        <f>SUM(Q372)+Q373+Q374+Q375+Q376+Q377</f>
        <v>0</v>
      </c>
      <c r="R379" s="346"/>
      <c r="S379" s="346"/>
      <c r="T379" s="346"/>
      <c r="U379" s="346"/>
      <c r="W379" s="347"/>
      <c r="X379" s="347"/>
    </row>
    <row r="380" spans="1:31" hidden="1" x14ac:dyDescent="0.3">
      <c r="A380" s="12"/>
      <c r="B380" s="82"/>
      <c r="C380" s="82"/>
      <c r="D380" s="82"/>
      <c r="E380" s="82"/>
      <c r="F380" s="82"/>
      <c r="G380" s="82"/>
      <c r="H380" s="82"/>
      <c r="I380" s="82"/>
      <c r="J380" s="82"/>
      <c r="K380" s="82"/>
      <c r="L380" s="82"/>
      <c r="M380" s="82"/>
      <c r="N380" s="82"/>
      <c r="O380" s="82"/>
      <c r="P380" s="82"/>
      <c r="Q380" s="82"/>
      <c r="R380" s="82"/>
      <c r="S380" s="82"/>
      <c r="T380" s="82"/>
      <c r="U380" s="82"/>
      <c r="V380" s="82"/>
      <c r="W380" s="82"/>
      <c r="X380" s="82"/>
      <c r="Y380" s="2"/>
      <c r="Z380" s="2"/>
    </row>
    <row r="381" spans="1:31" ht="15.75" customHeight="1" x14ac:dyDescent="0.3">
      <c r="A381" s="8" t="s">
        <v>98</v>
      </c>
      <c r="B381" s="396" t="s">
        <v>331</v>
      </c>
      <c r="C381" s="396"/>
      <c r="D381" s="396"/>
      <c r="E381" s="396"/>
      <c r="F381" s="396"/>
      <c r="G381" s="396"/>
      <c r="H381" s="396"/>
      <c r="I381" s="396"/>
      <c r="J381" s="396"/>
      <c r="K381" s="396"/>
      <c r="L381" s="396"/>
      <c r="M381" s="396"/>
      <c r="N381" s="396"/>
      <c r="O381" s="396"/>
      <c r="P381" s="396"/>
      <c r="Q381" s="396"/>
      <c r="R381" s="396"/>
      <c r="S381" s="396"/>
      <c r="T381" s="396"/>
      <c r="U381" s="396"/>
      <c r="V381" s="396"/>
      <c r="W381" s="396"/>
      <c r="X381" s="396"/>
      <c r="Y381" s="2"/>
      <c r="Z381" s="2"/>
    </row>
    <row r="382" spans="1:31" ht="15.75" hidden="1" customHeight="1" x14ac:dyDescent="0.3">
      <c r="A382" s="8"/>
      <c r="B382" s="411" t="s">
        <v>436</v>
      </c>
      <c r="C382" s="411"/>
      <c r="D382" s="411"/>
      <c r="E382" s="411"/>
      <c r="F382" s="411"/>
      <c r="G382" s="411"/>
      <c r="H382" s="411"/>
      <c r="I382" s="411"/>
      <c r="J382" s="411"/>
      <c r="K382" s="411"/>
      <c r="L382" s="411"/>
      <c r="M382" s="411"/>
      <c r="N382" s="411"/>
      <c r="O382" s="411"/>
      <c r="P382" s="411"/>
      <c r="Q382" s="411"/>
      <c r="R382" s="411"/>
      <c r="S382" s="411"/>
      <c r="T382" s="411"/>
      <c r="U382" s="411"/>
      <c r="V382" s="411"/>
      <c r="W382" s="411"/>
      <c r="X382" s="411"/>
      <c r="Y382" s="2"/>
      <c r="Z382" s="2"/>
    </row>
    <row r="383" spans="1:31" ht="15.75" hidden="1" customHeight="1" x14ac:dyDescent="0.3">
      <c r="A383" s="52"/>
      <c r="B383" s="461" t="s">
        <v>92</v>
      </c>
      <c r="C383" s="462"/>
      <c r="D383" s="462"/>
      <c r="E383" s="462"/>
      <c r="F383" s="462"/>
      <c r="G383" s="462"/>
      <c r="H383" s="462"/>
      <c r="I383" s="462"/>
      <c r="J383" s="462"/>
      <c r="K383" s="462"/>
      <c r="L383" s="462"/>
      <c r="M383" s="462"/>
      <c r="N383" s="462"/>
      <c r="O383" s="462"/>
      <c r="P383" s="463"/>
      <c r="Q383" s="394" t="s">
        <v>433</v>
      </c>
      <c r="R383" s="394"/>
      <c r="S383" s="394"/>
      <c r="T383" s="394"/>
      <c r="U383" s="394"/>
      <c r="W383" s="512" t="s">
        <v>346</v>
      </c>
      <c r="X383" s="512"/>
      <c r="Y383" s="2"/>
      <c r="Z383" s="2"/>
    </row>
    <row r="384" spans="1:31" ht="15.75" customHeight="1" x14ac:dyDescent="0.3">
      <c r="A384" s="52">
        <v>1</v>
      </c>
      <c r="B384" s="388">
        <f>D103</f>
        <v>0</v>
      </c>
      <c r="C384" s="389"/>
      <c r="D384" s="389"/>
      <c r="E384" s="389"/>
      <c r="F384" s="389"/>
      <c r="G384" s="389"/>
      <c r="H384" s="389"/>
      <c r="I384" s="389"/>
      <c r="J384" s="389"/>
      <c r="K384" s="389"/>
      <c r="L384" s="389"/>
      <c r="M384" s="389"/>
      <c r="N384" s="389"/>
      <c r="O384" s="389"/>
      <c r="P384" s="390"/>
      <c r="Q384" s="412"/>
      <c r="R384" s="412"/>
      <c r="S384" s="412"/>
      <c r="T384" s="412"/>
      <c r="U384" s="412"/>
      <c r="W384" s="424">
        <f t="shared" ref="W384:W389" si="1">Q372</f>
        <v>0</v>
      </c>
      <c r="X384" s="424"/>
      <c r="Y384" s="2"/>
      <c r="Z384" s="2"/>
      <c r="AA384" s="59" t="s">
        <v>301</v>
      </c>
    </row>
    <row r="385" spans="1:27" ht="15.75" hidden="1" customHeight="1" x14ac:dyDescent="0.3">
      <c r="A385" s="52">
        <v>2</v>
      </c>
      <c r="B385" s="388">
        <f>D157</f>
        <v>0</v>
      </c>
      <c r="C385" s="389"/>
      <c r="D385" s="389"/>
      <c r="E385" s="389"/>
      <c r="F385" s="389"/>
      <c r="G385" s="389"/>
      <c r="H385" s="389"/>
      <c r="I385" s="389"/>
      <c r="J385" s="389"/>
      <c r="K385" s="389"/>
      <c r="L385" s="389"/>
      <c r="M385" s="389"/>
      <c r="N385" s="389"/>
      <c r="O385" s="389"/>
      <c r="P385" s="390"/>
      <c r="Q385" s="412"/>
      <c r="R385" s="412"/>
      <c r="S385" s="412"/>
      <c r="T385" s="412"/>
      <c r="U385" s="412"/>
      <c r="V385" s="16"/>
      <c r="W385" s="424">
        <f t="shared" si="1"/>
        <v>0</v>
      </c>
      <c r="X385" s="424"/>
      <c r="Y385" s="2"/>
      <c r="Z385" s="2"/>
      <c r="AA385" s="59" t="s">
        <v>467</v>
      </c>
    </row>
    <row r="386" spans="1:27" ht="15.75" hidden="1" customHeight="1" x14ac:dyDescent="0.3">
      <c r="A386" s="52">
        <v>3</v>
      </c>
      <c r="B386" s="388">
        <f>D197</f>
        <v>0</v>
      </c>
      <c r="C386" s="389"/>
      <c r="D386" s="389"/>
      <c r="E386" s="389"/>
      <c r="F386" s="389"/>
      <c r="G386" s="389"/>
      <c r="H386" s="389"/>
      <c r="I386" s="389"/>
      <c r="J386" s="389"/>
      <c r="K386" s="389"/>
      <c r="L386" s="389"/>
      <c r="M386" s="389"/>
      <c r="N386" s="389"/>
      <c r="O386" s="389"/>
      <c r="P386" s="390"/>
      <c r="Q386" s="412"/>
      <c r="R386" s="412"/>
      <c r="S386" s="412"/>
      <c r="T386" s="412"/>
      <c r="U386" s="412"/>
      <c r="V386" s="16"/>
      <c r="W386" s="424">
        <f t="shared" si="1"/>
        <v>0</v>
      </c>
      <c r="X386" s="424"/>
      <c r="Y386" s="2"/>
      <c r="Z386" s="2"/>
    </row>
    <row r="387" spans="1:27" ht="15.75" hidden="1" customHeight="1" x14ac:dyDescent="0.3">
      <c r="A387" s="52">
        <v>4</v>
      </c>
      <c r="B387" s="388">
        <f>D237</f>
        <v>0</v>
      </c>
      <c r="C387" s="389"/>
      <c r="D387" s="389"/>
      <c r="E387" s="389"/>
      <c r="F387" s="389"/>
      <c r="G387" s="389"/>
      <c r="H387" s="389"/>
      <c r="I387" s="389"/>
      <c r="J387" s="389"/>
      <c r="K387" s="389"/>
      <c r="L387" s="389"/>
      <c r="M387" s="389"/>
      <c r="N387" s="389"/>
      <c r="O387" s="389"/>
      <c r="P387" s="390"/>
      <c r="Q387" s="412"/>
      <c r="R387" s="412"/>
      <c r="S387" s="412"/>
      <c r="T387" s="412"/>
      <c r="U387" s="412"/>
      <c r="V387" s="16"/>
      <c r="W387" s="424">
        <f t="shared" si="1"/>
        <v>0</v>
      </c>
      <c r="X387" s="424"/>
      <c r="Y387" s="2"/>
      <c r="Z387" s="2"/>
    </row>
    <row r="388" spans="1:27" hidden="1" x14ac:dyDescent="0.3">
      <c r="A388" s="52">
        <v>5</v>
      </c>
      <c r="B388" s="388">
        <f>D277</f>
        <v>0</v>
      </c>
      <c r="C388" s="389"/>
      <c r="D388" s="389"/>
      <c r="E388" s="389"/>
      <c r="F388" s="389"/>
      <c r="G388" s="389"/>
      <c r="H388" s="389"/>
      <c r="I388" s="389"/>
      <c r="J388" s="389"/>
      <c r="K388" s="389"/>
      <c r="L388" s="389"/>
      <c r="M388" s="389"/>
      <c r="N388" s="389"/>
      <c r="O388" s="389"/>
      <c r="P388" s="390"/>
      <c r="Q388" s="412"/>
      <c r="R388" s="412"/>
      <c r="S388" s="412"/>
      <c r="T388" s="412"/>
      <c r="U388" s="412"/>
      <c r="V388" s="16"/>
      <c r="W388" s="424">
        <f t="shared" si="1"/>
        <v>0</v>
      </c>
      <c r="X388" s="424"/>
      <c r="Y388" s="2"/>
      <c r="Z388" s="2"/>
    </row>
    <row r="389" spans="1:27" hidden="1" x14ac:dyDescent="0.3">
      <c r="A389" s="52">
        <v>6</v>
      </c>
      <c r="B389" s="388">
        <f>D317</f>
        <v>0</v>
      </c>
      <c r="C389" s="389"/>
      <c r="D389" s="389"/>
      <c r="E389" s="389"/>
      <c r="F389" s="389"/>
      <c r="G389" s="389"/>
      <c r="H389" s="389"/>
      <c r="I389" s="389"/>
      <c r="J389" s="389"/>
      <c r="K389" s="389"/>
      <c r="L389" s="389"/>
      <c r="M389" s="389"/>
      <c r="N389" s="389"/>
      <c r="O389" s="389"/>
      <c r="P389" s="390"/>
      <c r="Q389" s="412"/>
      <c r="R389" s="412"/>
      <c r="S389" s="412"/>
      <c r="T389" s="412"/>
      <c r="U389" s="412"/>
      <c r="V389" s="16"/>
      <c r="W389" s="424">
        <f t="shared" si="1"/>
        <v>0</v>
      </c>
      <c r="X389" s="424"/>
      <c r="Y389" s="2"/>
      <c r="Z389" s="2"/>
    </row>
    <row r="390" spans="1:27" x14ac:dyDescent="0.3">
      <c r="A390" s="12"/>
      <c r="B390" s="358"/>
      <c r="C390" s="358"/>
      <c r="D390" s="358"/>
      <c r="E390" s="358"/>
      <c r="F390" s="358"/>
      <c r="G390" s="358"/>
      <c r="H390" s="358"/>
      <c r="I390" s="358"/>
      <c r="J390" s="358"/>
      <c r="K390" s="358"/>
      <c r="L390" s="358"/>
      <c r="M390" s="358"/>
      <c r="N390" s="358"/>
      <c r="O390" s="358"/>
      <c r="P390" s="358"/>
      <c r="Q390" s="358"/>
      <c r="R390" s="358"/>
      <c r="S390" s="358"/>
      <c r="T390" s="358"/>
      <c r="U390" s="358"/>
      <c r="V390" s="358"/>
      <c r="W390" s="358"/>
      <c r="X390" s="358"/>
      <c r="Y390" s="2"/>
      <c r="Z390" s="2"/>
    </row>
    <row r="391" spans="1:27" x14ac:dyDescent="0.3">
      <c r="A391" s="52"/>
      <c r="B391" s="520" t="s">
        <v>434</v>
      </c>
      <c r="C391" s="520"/>
      <c r="D391" s="520"/>
      <c r="E391" s="520"/>
      <c r="F391" s="520"/>
      <c r="G391" s="520"/>
      <c r="H391" s="520"/>
      <c r="I391" s="520"/>
      <c r="J391" s="520"/>
      <c r="K391" s="520"/>
      <c r="L391" s="520"/>
      <c r="M391" s="520"/>
      <c r="N391" s="520"/>
      <c r="O391" s="520"/>
      <c r="P391" s="520"/>
      <c r="Q391" s="519">
        <f>SUM(Q384)+Q385+Q386+Q387+Q388+Q389</f>
        <v>0</v>
      </c>
      <c r="R391" s="519"/>
      <c r="S391" s="519"/>
      <c r="T391" s="519"/>
      <c r="U391" s="519"/>
      <c r="W391" s="521">
        <f>SUM(W384:X389)</f>
        <v>0</v>
      </c>
      <c r="X391" s="521"/>
      <c r="Y391" s="2"/>
      <c r="Z391" s="2"/>
    </row>
    <row r="392" spans="1:27" x14ac:dyDescent="0.3">
      <c r="A392" s="12"/>
      <c r="B392" s="358"/>
      <c r="C392" s="358"/>
      <c r="D392" s="358"/>
      <c r="E392" s="358"/>
      <c r="F392" s="358"/>
      <c r="G392" s="358"/>
      <c r="H392" s="358"/>
      <c r="I392" s="358"/>
      <c r="J392" s="358"/>
      <c r="K392" s="358"/>
      <c r="L392" s="358"/>
      <c r="M392" s="358"/>
      <c r="N392" s="358"/>
      <c r="O392" s="358"/>
      <c r="P392" s="358"/>
      <c r="Q392" s="358"/>
      <c r="R392" s="358"/>
      <c r="S392" s="358"/>
      <c r="T392" s="358"/>
      <c r="U392" s="358"/>
      <c r="V392" s="358"/>
      <c r="W392" s="358"/>
      <c r="X392" s="358"/>
      <c r="Y392" s="2"/>
      <c r="Z392" s="2"/>
    </row>
    <row r="393" spans="1:27" ht="15.75" customHeight="1" x14ac:dyDescent="0.3">
      <c r="A393" s="8"/>
      <c r="B393" s="364" t="s">
        <v>90</v>
      </c>
      <c r="C393" s="364"/>
      <c r="D393" s="364"/>
      <c r="E393" s="364"/>
      <c r="F393" s="364"/>
      <c r="G393" s="364"/>
      <c r="H393" s="364"/>
      <c r="I393" s="364"/>
      <c r="J393" s="364"/>
      <c r="K393" s="364"/>
      <c r="L393" s="364"/>
      <c r="M393" s="364"/>
      <c r="N393" s="364"/>
      <c r="O393" s="364"/>
      <c r="P393" s="364"/>
      <c r="Q393" s="364"/>
      <c r="R393" s="364"/>
      <c r="S393" s="364"/>
      <c r="T393" s="364"/>
      <c r="U393" s="364"/>
      <c r="V393" s="364"/>
      <c r="W393" s="364"/>
      <c r="X393" s="364"/>
      <c r="Y393" s="2"/>
      <c r="Z393" s="2"/>
    </row>
    <row r="394" spans="1:27" ht="15.75" customHeight="1" x14ac:dyDescent="0.3">
      <c r="A394" s="52"/>
      <c r="B394" s="411" t="s">
        <v>322</v>
      </c>
      <c r="C394" s="411"/>
      <c r="D394" s="411"/>
      <c r="E394" s="411"/>
      <c r="F394" s="411"/>
      <c r="G394" s="411"/>
      <c r="H394" s="411"/>
      <c r="I394" s="411"/>
      <c r="J394" s="411"/>
      <c r="K394" s="411"/>
      <c r="L394" s="411"/>
      <c r="M394" s="411"/>
      <c r="N394" s="411"/>
      <c r="O394" s="411"/>
      <c r="P394" s="411"/>
      <c r="Q394" s="411"/>
      <c r="R394" s="411"/>
      <c r="S394" s="411"/>
      <c r="T394" s="411"/>
      <c r="U394" s="411"/>
      <c r="V394" s="411"/>
      <c r="W394" s="411"/>
      <c r="X394" s="411"/>
      <c r="Y394" s="2"/>
      <c r="Z394" s="2"/>
    </row>
    <row r="395" spans="1:27" ht="15.75" customHeight="1" x14ac:dyDescent="0.3">
      <c r="A395" s="52"/>
      <c r="B395" s="411" t="s">
        <v>439</v>
      </c>
      <c r="C395" s="411"/>
      <c r="D395" s="411"/>
      <c r="E395" s="411"/>
      <c r="F395" s="411"/>
      <c r="G395" s="411"/>
      <c r="H395" s="411"/>
      <c r="I395" s="411"/>
      <c r="J395" s="411"/>
      <c r="K395" s="411"/>
      <c r="L395" s="411"/>
      <c r="M395" s="411"/>
      <c r="N395" s="411"/>
      <c r="O395" s="411"/>
      <c r="P395" s="411"/>
      <c r="Q395" s="411"/>
      <c r="R395" s="411"/>
      <c r="S395" s="411"/>
      <c r="T395" s="411"/>
      <c r="U395" s="411"/>
      <c r="V395" s="411"/>
      <c r="W395" s="411"/>
      <c r="X395" s="411"/>
      <c r="Y395" s="2"/>
      <c r="Z395" s="2"/>
    </row>
    <row r="396" spans="1:27" ht="15.75" customHeight="1" x14ac:dyDescent="0.3">
      <c r="A396" s="52"/>
      <c r="B396" s="411" t="s">
        <v>323</v>
      </c>
      <c r="C396" s="411"/>
      <c r="D396" s="411"/>
      <c r="E396" s="411"/>
      <c r="F396" s="411"/>
      <c r="G396" s="411"/>
      <c r="H396" s="411"/>
      <c r="I396" s="411"/>
      <c r="J396" s="411"/>
      <c r="K396" s="411"/>
      <c r="L396" s="411"/>
      <c r="M396" s="411"/>
      <c r="N396" s="411"/>
      <c r="O396" s="411"/>
      <c r="P396" s="411"/>
      <c r="Q396" s="411"/>
      <c r="R396" s="411"/>
      <c r="S396" s="411"/>
      <c r="T396" s="411"/>
      <c r="U396" s="411"/>
      <c r="V396" s="411"/>
      <c r="W396" s="411"/>
      <c r="X396" s="411"/>
      <c r="Y396" s="2"/>
      <c r="Z396" s="2"/>
    </row>
    <row r="397" spans="1:27" ht="15.75" customHeight="1" x14ac:dyDescent="0.3">
      <c r="A397" s="52"/>
      <c r="B397" s="411" t="s">
        <v>93</v>
      </c>
      <c r="C397" s="411"/>
      <c r="D397" s="411"/>
      <c r="E397" s="411"/>
      <c r="F397" s="411"/>
      <c r="G397" s="411"/>
      <c r="H397" s="411"/>
      <c r="I397" s="411"/>
      <c r="J397" s="411"/>
      <c r="K397" s="411"/>
      <c r="L397" s="411"/>
      <c r="M397" s="411"/>
      <c r="N397" s="411"/>
      <c r="O397" s="411"/>
      <c r="P397" s="411"/>
      <c r="Q397" s="411"/>
      <c r="R397" s="411"/>
      <c r="S397" s="411"/>
      <c r="T397" s="411"/>
      <c r="U397" s="411"/>
      <c r="V397" s="411"/>
      <c r="W397" s="411"/>
      <c r="X397" s="411"/>
      <c r="Y397" s="2"/>
      <c r="Z397" s="2"/>
    </row>
    <row r="398" spans="1:27" ht="15.75" customHeight="1" x14ac:dyDescent="0.3">
      <c r="A398" s="52"/>
      <c r="B398" s="411" t="s">
        <v>94</v>
      </c>
      <c r="C398" s="411"/>
      <c r="D398" s="411"/>
      <c r="E398" s="411"/>
      <c r="F398" s="411"/>
      <c r="G398" s="411"/>
      <c r="H398" s="411"/>
      <c r="I398" s="411"/>
      <c r="J398" s="411"/>
      <c r="K398" s="411"/>
      <c r="L398" s="411"/>
      <c r="M398" s="411"/>
      <c r="N398" s="411"/>
      <c r="O398" s="411"/>
      <c r="P398" s="411"/>
      <c r="Q398" s="411"/>
      <c r="R398" s="411"/>
      <c r="S398" s="411"/>
      <c r="T398" s="411"/>
      <c r="U398" s="411"/>
      <c r="V398" s="411"/>
      <c r="W398" s="411"/>
      <c r="X398" s="411"/>
      <c r="Y398" s="2"/>
      <c r="Z398" s="2"/>
    </row>
    <row r="399" spans="1:27" ht="15.75" customHeight="1" x14ac:dyDescent="0.3">
      <c r="A399" s="52"/>
      <c r="B399" s="411" t="s">
        <v>95</v>
      </c>
      <c r="C399" s="411"/>
      <c r="D399" s="411"/>
      <c r="E399" s="411"/>
      <c r="F399" s="411"/>
      <c r="G399" s="411"/>
      <c r="H399" s="411"/>
      <c r="I399" s="411"/>
      <c r="J399" s="411"/>
      <c r="K399" s="411"/>
      <c r="L399" s="411"/>
      <c r="M399" s="411"/>
      <c r="N399" s="411"/>
      <c r="O399" s="411"/>
      <c r="P399" s="411"/>
      <c r="Q399" s="411"/>
      <c r="R399" s="411"/>
      <c r="S399" s="411"/>
      <c r="T399" s="411"/>
      <c r="U399" s="411"/>
      <c r="V399" s="411"/>
      <c r="W399" s="411"/>
      <c r="X399" s="411"/>
      <c r="Y399" s="2"/>
      <c r="Z399" s="2"/>
      <c r="AA399" s="64"/>
    </row>
    <row r="400" spans="1:27" ht="7.95" customHeight="1" x14ac:dyDescent="0.3">
      <c r="A400" s="12"/>
      <c r="B400" s="358"/>
      <c r="C400" s="358"/>
      <c r="D400" s="358"/>
      <c r="E400" s="358"/>
      <c r="F400" s="358"/>
      <c r="G400" s="358"/>
      <c r="H400" s="358"/>
      <c r="I400" s="358"/>
      <c r="J400" s="358"/>
      <c r="K400" s="358"/>
      <c r="L400" s="358"/>
      <c r="M400" s="358"/>
      <c r="N400" s="358"/>
      <c r="O400" s="358"/>
      <c r="P400" s="358"/>
      <c r="Q400" s="358"/>
      <c r="R400" s="358"/>
      <c r="S400" s="358"/>
      <c r="T400" s="358"/>
      <c r="U400" s="358"/>
      <c r="V400" s="358"/>
      <c r="W400" s="358"/>
      <c r="X400" s="358"/>
      <c r="Y400" s="2"/>
      <c r="Z400" s="2"/>
    </row>
    <row r="401" spans="1:45" ht="19.2" customHeight="1" x14ac:dyDescent="0.3">
      <c r="A401" s="8"/>
      <c r="B401" s="364" t="s">
        <v>364</v>
      </c>
      <c r="C401" s="364"/>
      <c r="D401" s="364"/>
      <c r="E401" s="364"/>
      <c r="F401" s="364"/>
      <c r="G401" s="364"/>
      <c r="H401" s="364"/>
      <c r="I401" s="364"/>
      <c r="J401" s="364"/>
      <c r="K401" s="364"/>
      <c r="L401" s="364"/>
      <c r="M401" s="364"/>
      <c r="N401" s="364"/>
      <c r="O401" s="364"/>
      <c r="P401" s="364"/>
      <c r="Q401" s="364"/>
      <c r="R401" s="364"/>
      <c r="S401" s="364"/>
      <c r="T401" s="364"/>
      <c r="U401" s="364"/>
      <c r="V401" s="364"/>
      <c r="W401" s="364"/>
      <c r="X401" s="364"/>
      <c r="Y401" s="365"/>
      <c r="Z401" s="365"/>
      <c r="AA401" s="343"/>
    </row>
    <row r="402" spans="1:45" ht="15" customHeight="1" x14ac:dyDescent="0.3">
      <c r="A402" s="52"/>
      <c r="B402" s="395" t="s">
        <v>96</v>
      </c>
      <c r="C402" s="379"/>
      <c r="D402" s="393">
        <f>D39</f>
        <v>0</v>
      </c>
      <c r="E402" s="393"/>
      <c r="F402" s="393"/>
      <c r="G402" s="393"/>
      <c r="H402" s="393"/>
      <c r="I402" s="393"/>
      <c r="J402" s="393"/>
      <c r="K402" s="393"/>
      <c r="L402" s="393"/>
      <c r="M402" s="393"/>
      <c r="N402" s="393"/>
      <c r="O402" s="393"/>
      <c r="P402" s="393"/>
      <c r="Q402" s="393"/>
      <c r="R402" s="393"/>
      <c r="S402" s="393"/>
      <c r="T402" s="393"/>
      <c r="U402" s="393"/>
      <c r="V402" s="393"/>
      <c r="W402" s="393"/>
      <c r="X402" s="393"/>
      <c r="Y402" s="2"/>
      <c r="Z402" s="2"/>
      <c r="AA402" s="344"/>
    </row>
    <row r="403" spans="1:45" ht="15.75" customHeight="1" x14ac:dyDescent="0.3">
      <c r="A403" s="52"/>
      <c r="B403" s="349" t="s">
        <v>413</v>
      </c>
      <c r="C403" s="349"/>
      <c r="D403" s="349"/>
      <c r="E403" s="349"/>
      <c r="F403" s="349"/>
      <c r="G403" s="349"/>
      <c r="H403" s="349"/>
      <c r="I403" s="349"/>
      <c r="J403" s="349"/>
      <c r="K403" s="349"/>
      <c r="L403" s="349"/>
      <c r="M403" s="349"/>
      <c r="N403" s="349"/>
      <c r="O403" s="349"/>
      <c r="P403" s="349"/>
      <c r="Q403" s="349"/>
      <c r="R403" s="349"/>
      <c r="S403" s="349"/>
      <c r="T403" s="349"/>
      <c r="U403" s="349"/>
      <c r="V403" s="349"/>
      <c r="W403" s="350">
        <f>D56</f>
        <v>0</v>
      </c>
      <c r="X403" s="351"/>
      <c r="Y403" s="65"/>
      <c r="Z403" s="65"/>
      <c r="AA403" s="344"/>
    </row>
    <row r="404" spans="1:45" ht="15.75" customHeight="1" x14ac:dyDescent="0.3">
      <c r="A404" s="52"/>
      <c r="B404" s="349" t="s">
        <v>411</v>
      </c>
      <c r="C404" s="349"/>
      <c r="D404" s="349"/>
      <c r="E404" s="349"/>
      <c r="F404" s="349"/>
      <c r="G404" s="349"/>
      <c r="H404" s="349"/>
      <c r="I404" s="349"/>
      <c r="J404" s="349"/>
      <c r="K404" s="349"/>
      <c r="L404" s="349"/>
      <c r="M404" s="349"/>
      <c r="N404" s="349"/>
      <c r="O404" s="349"/>
      <c r="P404" s="349"/>
      <c r="Q404" s="349"/>
      <c r="R404" s="349"/>
      <c r="S404" s="349"/>
      <c r="T404" s="349"/>
      <c r="U404" s="349"/>
      <c r="V404" s="349"/>
      <c r="W404" s="350">
        <f>D57</f>
        <v>0</v>
      </c>
      <c r="X404" s="351">
        <f>D57+D58</f>
        <v>0</v>
      </c>
      <c r="Y404" s="65"/>
      <c r="Z404" s="65"/>
      <c r="AA404" s="78"/>
    </row>
    <row r="405" spans="1:45" ht="15.75" customHeight="1" x14ac:dyDescent="0.3">
      <c r="A405" s="52"/>
      <c r="B405" s="349" t="s">
        <v>412</v>
      </c>
      <c r="C405" s="349"/>
      <c r="D405" s="349"/>
      <c r="E405" s="349"/>
      <c r="F405" s="349"/>
      <c r="G405" s="349"/>
      <c r="H405" s="349"/>
      <c r="I405" s="349"/>
      <c r="J405" s="349"/>
      <c r="K405" s="349"/>
      <c r="L405" s="349"/>
      <c r="M405" s="349"/>
      <c r="N405" s="349"/>
      <c r="O405" s="349"/>
      <c r="P405" s="349"/>
      <c r="Q405" s="349"/>
      <c r="R405" s="349"/>
      <c r="S405" s="349"/>
      <c r="T405" s="349"/>
      <c r="U405" s="349"/>
      <c r="V405" s="349"/>
      <c r="W405" s="350">
        <f>D58</f>
        <v>0</v>
      </c>
      <c r="X405" s="351">
        <f>D58+D59</f>
        <v>0</v>
      </c>
      <c r="Y405" s="65"/>
      <c r="Z405" s="65"/>
      <c r="AA405" s="78"/>
    </row>
    <row r="406" spans="1:45" ht="15.75" customHeight="1" x14ac:dyDescent="0.3">
      <c r="A406" s="52"/>
      <c r="B406" s="349" t="s">
        <v>97</v>
      </c>
      <c r="C406" s="349"/>
      <c r="D406" s="349"/>
      <c r="E406" s="349"/>
      <c r="F406" s="349"/>
      <c r="G406" s="349"/>
      <c r="H406" s="349"/>
      <c r="I406" s="349"/>
      <c r="J406" s="349"/>
      <c r="K406" s="349"/>
      <c r="L406" s="349"/>
      <c r="M406" s="349"/>
      <c r="N406" s="349"/>
      <c r="O406" s="349"/>
      <c r="P406" s="349"/>
      <c r="Q406" s="349"/>
      <c r="R406" s="349"/>
      <c r="S406" s="349"/>
      <c r="T406" s="349"/>
      <c r="U406" s="349"/>
      <c r="V406" s="397"/>
      <c r="W406" s="413">
        <f>IF(W403=0,0,228350+MAX($W$403-49,0)*2500)</f>
        <v>0</v>
      </c>
      <c r="X406" s="413"/>
      <c r="Y406" s="65"/>
      <c r="Z406" s="65"/>
      <c r="AA406" s="59" t="s">
        <v>418</v>
      </c>
    </row>
    <row r="407" spans="1:45" ht="15.75" customHeight="1" x14ac:dyDescent="0.3">
      <c r="A407" s="52"/>
      <c r="B407" s="349" t="s">
        <v>414</v>
      </c>
      <c r="C407" s="349"/>
      <c r="D407" s="349"/>
      <c r="E407" s="349"/>
      <c r="F407" s="349"/>
      <c r="G407" s="349"/>
      <c r="H407" s="349"/>
      <c r="I407" s="349"/>
      <c r="J407" s="349"/>
      <c r="K407" s="349"/>
      <c r="L407" s="349"/>
      <c r="M407" s="349"/>
      <c r="N407" s="349"/>
      <c r="O407" s="349"/>
      <c r="P407" s="349"/>
      <c r="Q407" s="349"/>
      <c r="R407" s="349"/>
      <c r="S407" s="349"/>
      <c r="T407" s="349"/>
      <c r="U407" s="349"/>
      <c r="V407" s="397"/>
      <c r="W407" s="413">
        <f>W404*40000</f>
        <v>0</v>
      </c>
      <c r="X407" s="413"/>
      <c r="Y407" s="65"/>
      <c r="Z407" s="65"/>
      <c r="AA407" s="59" t="s">
        <v>417</v>
      </c>
      <c r="AB407" s="91"/>
      <c r="AC407" s="91"/>
      <c r="AD407" s="91"/>
      <c r="AE407" s="91"/>
      <c r="AF407" s="91"/>
      <c r="AG407" s="91"/>
      <c r="AH407" s="91"/>
      <c r="AI407" s="91"/>
      <c r="AJ407" s="91"/>
      <c r="AK407" s="91"/>
      <c r="AL407" s="91"/>
      <c r="AM407" s="91"/>
      <c r="AN407" s="91"/>
      <c r="AO407" s="91"/>
      <c r="AP407" s="91"/>
    </row>
    <row r="408" spans="1:45" ht="15.75" customHeight="1" x14ac:dyDescent="0.3">
      <c r="A408" s="52"/>
      <c r="B408" s="349" t="s">
        <v>415</v>
      </c>
      <c r="C408" s="349"/>
      <c r="D408" s="349"/>
      <c r="E408" s="349"/>
      <c r="F408" s="349"/>
      <c r="G408" s="349"/>
      <c r="H408" s="349"/>
      <c r="I408" s="349"/>
      <c r="J408" s="349"/>
      <c r="K408" s="349"/>
      <c r="L408" s="349"/>
      <c r="M408" s="349"/>
      <c r="N408" s="349"/>
      <c r="O408" s="349"/>
      <c r="P408" s="349"/>
      <c r="Q408" s="349"/>
      <c r="R408" s="349"/>
      <c r="S408" s="349"/>
      <c r="T408" s="349"/>
      <c r="U408" s="349"/>
      <c r="V408" s="397"/>
      <c r="W408" s="413">
        <f>W405*75000</f>
        <v>0</v>
      </c>
      <c r="X408" s="413"/>
      <c r="Y408" s="65"/>
      <c r="Z408" s="65"/>
      <c r="AA408" s="59" t="s">
        <v>416</v>
      </c>
      <c r="AB408" s="91"/>
      <c r="AC408" s="91"/>
      <c r="AD408" s="91"/>
      <c r="AE408" s="91"/>
      <c r="AF408" s="91"/>
      <c r="AG408" s="91"/>
      <c r="AH408" s="91"/>
      <c r="AI408" s="91"/>
      <c r="AJ408" s="91"/>
      <c r="AK408" s="91"/>
      <c r="AL408" s="91"/>
      <c r="AM408" s="91"/>
      <c r="AN408" s="91"/>
      <c r="AO408" s="91"/>
      <c r="AP408" s="53"/>
    </row>
    <row r="409" spans="1:45" ht="15.75" customHeight="1" x14ac:dyDescent="0.3">
      <c r="A409" s="52"/>
      <c r="B409" s="54"/>
      <c r="C409" s="54"/>
      <c r="D409" s="54"/>
      <c r="E409" s="54"/>
      <c r="F409" s="54"/>
      <c r="G409" s="54"/>
      <c r="H409" s="54"/>
      <c r="I409" s="54"/>
      <c r="J409" s="54"/>
      <c r="K409" s="54"/>
      <c r="L409" s="54"/>
      <c r="M409" s="54"/>
      <c r="N409" s="54"/>
      <c r="O409" s="54"/>
      <c r="P409" s="54"/>
      <c r="Q409" s="54"/>
      <c r="R409" s="54"/>
      <c r="S409" s="54"/>
      <c r="T409" s="54"/>
      <c r="U409" s="54"/>
      <c r="V409" s="54"/>
      <c r="W409" s="85"/>
      <c r="X409" s="85"/>
      <c r="Y409" s="65"/>
      <c r="Z409" s="65"/>
      <c r="AA409" s="78"/>
    </row>
    <row r="410" spans="1:45" ht="15.75" customHeight="1" x14ac:dyDescent="0.3">
      <c r="A410" s="8" t="s">
        <v>102</v>
      </c>
      <c r="B410" s="396" t="s">
        <v>99</v>
      </c>
      <c r="C410" s="396"/>
      <c r="D410" s="396"/>
      <c r="E410" s="396"/>
      <c r="F410" s="396"/>
      <c r="G410" s="396"/>
      <c r="H410" s="396"/>
      <c r="I410" s="396"/>
      <c r="J410" s="396"/>
      <c r="K410" s="396"/>
      <c r="L410" s="396"/>
      <c r="M410" s="396"/>
      <c r="N410" s="396"/>
      <c r="O410" s="396"/>
      <c r="P410" s="396"/>
      <c r="Q410" s="396"/>
      <c r="R410" s="396"/>
      <c r="S410" s="396"/>
      <c r="T410" s="396"/>
      <c r="U410" s="396"/>
      <c r="V410" s="396"/>
      <c r="W410" s="396"/>
      <c r="X410" s="396"/>
      <c r="Y410" s="2"/>
      <c r="Z410" s="2"/>
    </row>
    <row r="411" spans="1:45" ht="15.75" hidden="1" customHeight="1" x14ac:dyDescent="0.3">
      <c r="A411" s="52"/>
      <c r="B411" s="395" t="s">
        <v>100</v>
      </c>
      <c r="C411" s="395"/>
      <c r="D411" s="393">
        <f>D68</f>
        <v>0</v>
      </c>
      <c r="E411" s="393"/>
      <c r="F411" s="393"/>
      <c r="G411" s="393"/>
      <c r="H411" s="393"/>
      <c r="I411" s="393"/>
      <c r="J411" s="393"/>
      <c r="K411" s="393"/>
      <c r="L411" s="393"/>
      <c r="M411" s="393"/>
      <c r="N411" s="393"/>
      <c r="O411" s="393"/>
      <c r="P411" s="393"/>
      <c r="Q411" s="393"/>
      <c r="R411" s="393"/>
      <c r="S411" s="393"/>
      <c r="T411" s="393"/>
      <c r="U411" s="393"/>
      <c r="V411" s="393"/>
      <c r="W411" s="393"/>
      <c r="X411" s="393"/>
      <c r="Y411" s="65"/>
      <c r="Z411" s="65"/>
    </row>
    <row r="412" spans="1:45" ht="15.75" hidden="1" customHeight="1" x14ac:dyDescent="0.3">
      <c r="A412" s="52"/>
      <c r="B412" s="352" t="s">
        <v>419</v>
      </c>
      <c r="C412" s="352"/>
      <c r="D412" s="352"/>
      <c r="E412" s="352"/>
      <c r="F412" s="352"/>
      <c r="G412" s="352"/>
      <c r="H412" s="352"/>
      <c r="I412" s="352"/>
      <c r="J412" s="352"/>
      <c r="K412" s="352"/>
      <c r="L412" s="352"/>
      <c r="M412" s="352"/>
      <c r="N412" s="352"/>
      <c r="O412" s="352"/>
      <c r="P412" s="352"/>
      <c r="Q412" s="352"/>
      <c r="R412" s="352"/>
      <c r="S412" s="352"/>
      <c r="T412" s="352"/>
      <c r="U412" s="352"/>
      <c r="V412" s="353"/>
      <c r="W412" s="470"/>
      <c r="X412" s="470"/>
      <c r="Y412" s="66"/>
      <c r="Z412" s="66"/>
      <c r="AA412" s="59" t="s">
        <v>421</v>
      </c>
      <c r="AB412" s="81"/>
      <c r="AC412" s="81"/>
      <c r="AD412" s="81"/>
      <c r="AE412" s="81"/>
      <c r="AF412" s="81"/>
      <c r="AG412" s="81"/>
      <c r="AH412" s="81"/>
      <c r="AI412" s="81"/>
      <c r="AJ412" s="81"/>
      <c r="AK412" s="81"/>
      <c r="AL412" s="81"/>
      <c r="AM412" s="81"/>
      <c r="AN412" s="81"/>
      <c r="AO412" s="81"/>
      <c r="AP412" s="81"/>
      <c r="AQ412" s="81"/>
      <c r="AR412" s="81"/>
      <c r="AS412" s="81"/>
    </row>
    <row r="413" spans="1:45" ht="17.399999999999999" hidden="1" customHeight="1" x14ac:dyDescent="0.3">
      <c r="A413" s="52"/>
      <c r="B413" s="352" t="s">
        <v>420</v>
      </c>
      <c r="C413" s="352"/>
      <c r="D413" s="352"/>
      <c r="E413" s="352"/>
      <c r="F413" s="352"/>
      <c r="G413" s="352"/>
      <c r="H413" s="352"/>
      <c r="I413" s="352"/>
      <c r="J413" s="352"/>
      <c r="K413" s="352"/>
      <c r="L413" s="352"/>
      <c r="M413" s="352"/>
      <c r="N413" s="352"/>
      <c r="O413" s="352"/>
      <c r="P413" s="352"/>
      <c r="Q413" s="352"/>
      <c r="R413" s="352"/>
      <c r="S413" s="352"/>
      <c r="T413" s="352"/>
      <c r="U413" s="352"/>
      <c r="V413" s="353"/>
      <c r="W413" s="354"/>
      <c r="X413" s="355"/>
      <c r="Y413" s="67"/>
      <c r="Z413" s="67"/>
      <c r="AA413" s="59" t="s">
        <v>435</v>
      </c>
    </row>
    <row r="414" spans="1:45" ht="15.75" hidden="1" customHeight="1" x14ac:dyDescent="0.3">
      <c r="A414" s="52"/>
      <c r="B414" s="379" t="s">
        <v>101</v>
      </c>
      <c r="C414" s="379"/>
      <c r="D414" s="379"/>
      <c r="E414" s="379"/>
      <c r="F414" s="379"/>
      <c r="G414" s="379"/>
      <c r="H414" s="379"/>
      <c r="I414" s="379"/>
      <c r="J414" s="379"/>
      <c r="K414" s="379"/>
      <c r="L414" s="379"/>
      <c r="M414" s="379"/>
      <c r="N414" s="379"/>
      <c r="O414" s="379"/>
      <c r="P414" s="379"/>
      <c r="Q414" s="379"/>
      <c r="R414" s="379"/>
      <c r="S414" s="379"/>
      <c r="T414" s="379"/>
      <c r="U414" s="379"/>
      <c r="V414" s="385"/>
      <c r="W414" s="471">
        <f>W406+W412-W413</f>
        <v>0</v>
      </c>
      <c r="X414" s="472"/>
      <c r="Y414" s="67"/>
      <c r="Z414" s="67"/>
    </row>
    <row r="415" spans="1:45" ht="7.95" customHeight="1" x14ac:dyDescent="0.3">
      <c r="A415" s="12"/>
      <c r="B415" s="358"/>
      <c r="C415" s="358"/>
      <c r="D415" s="358"/>
      <c r="E415" s="358"/>
      <c r="F415" s="358"/>
      <c r="G415" s="358"/>
      <c r="H415" s="358"/>
      <c r="I415" s="358"/>
      <c r="J415" s="358"/>
      <c r="K415" s="358"/>
      <c r="L415" s="358"/>
      <c r="M415" s="358"/>
      <c r="N415" s="358"/>
      <c r="O415" s="358"/>
      <c r="P415" s="358"/>
      <c r="Q415" s="358"/>
      <c r="R415" s="358"/>
      <c r="S415" s="358"/>
      <c r="T415" s="358"/>
      <c r="U415" s="358"/>
      <c r="V415" s="358"/>
      <c r="W415" s="358"/>
      <c r="X415" s="358"/>
      <c r="Y415" s="2"/>
      <c r="Z415" s="2"/>
    </row>
    <row r="416" spans="1:45" ht="15.75" customHeight="1" x14ac:dyDescent="0.3">
      <c r="A416" s="8" t="s">
        <v>391</v>
      </c>
      <c r="B416" s="396" t="s">
        <v>103</v>
      </c>
      <c r="C416" s="396"/>
      <c r="D416" s="396"/>
      <c r="E416" s="396"/>
      <c r="F416" s="396"/>
      <c r="G416" s="396"/>
      <c r="H416" s="396"/>
      <c r="I416" s="396"/>
      <c r="J416" s="396"/>
      <c r="K416" s="396"/>
      <c r="L416" s="396"/>
      <c r="M416" s="396"/>
      <c r="N416" s="396"/>
      <c r="O416" s="396"/>
      <c r="P416" s="396"/>
      <c r="Q416" s="396"/>
      <c r="R416" s="396"/>
      <c r="S416" s="396"/>
      <c r="T416" s="396"/>
      <c r="U416" s="396"/>
      <c r="V416" s="396"/>
      <c r="W416" s="396"/>
      <c r="X416" s="396"/>
      <c r="Y416" s="65"/>
      <c r="Z416" s="65"/>
    </row>
    <row r="417" spans="1:27" ht="17.399999999999999" hidden="1" customHeight="1" x14ac:dyDescent="0.3">
      <c r="A417" s="52"/>
      <c r="B417" s="352" t="s">
        <v>462</v>
      </c>
      <c r="C417" s="352"/>
      <c r="D417" s="352"/>
      <c r="E417" s="352"/>
      <c r="F417" s="352"/>
      <c r="G417" s="352"/>
      <c r="H417" s="352"/>
      <c r="I417" s="352"/>
      <c r="J417" s="352"/>
      <c r="K417" s="352"/>
      <c r="L417" s="352"/>
      <c r="M417" s="352"/>
      <c r="N417" s="352"/>
      <c r="O417" s="352"/>
      <c r="P417" s="352"/>
      <c r="Q417" s="352"/>
      <c r="R417" s="352"/>
      <c r="S417" s="352"/>
      <c r="T417" s="352"/>
      <c r="U417" s="352"/>
      <c r="V417" s="353"/>
      <c r="W417" s="386"/>
      <c r="X417" s="387"/>
      <c r="Y417" s="67"/>
      <c r="Z417" s="67"/>
      <c r="AA417" s="59" t="s">
        <v>425</v>
      </c>
    </row>
    <row r="418" spans="1:27" ht="17.399999999999999" hidden="1" customHeight="1" x14ac:dyDescent="0.3">
      <c r="A418" s="52"/>
      <c r="B418" s="352" t="s">
        <v>422</v>
      </c>
      <c r="C418" s="352"/>
      <c r="D418" s="352"/>
      <c r="E418" s="352"/>
      <c r="F418" s="352"/>
      <c r="G418" s="352"/>
      <c r="H418" s="352"/>
      <c r="I418" s="352"/>
      <c r="J418" s="352"/>
      <c r="K418" s="352"/>
      <c r="L418" s="352"/>
      <c r="M418" s="352"/>
      <c r="N418" s="352"/>
      <c r="O418" s="352"/>
      <c r="P418" s="352"/>
      <c r="Q418" s="352"/>
      <c r="R418" s="352"/>
      <c r="S418" s="352"/>
      <c r="T418" s="352"/>
      <c r="U418" s="352"/>
      <c r="V418" s="353"/>
      <c r="W418" s="354"/>
      <c r="X418" s="355"/>
      <c r="Y418" s="67"/>
      <c r="Z418" s="67"/>
      <c r="AA418" s="59" t="s">
        <v>425</v>
      </c>
    </row>
    <row r="419" spans="1:27" ht="17.399999999999999" hidden="1" customHeight="1" x14ac:dyDescent="0.3">
      <c r="A419" s="52"/>
      <c r="B419" s="352" t="s">
        <v>423</v>
      </c>
      <c r="C419" s="352"/>
      <c r="D419" s="352"/>
      <c r="E419" s="352"/>
      <c r="F419" s="352"/>
      <c r="G419" s="352"/>
      <c r="H419" s="352"/>
      <c r="I419" s="352"/>
      <c r="J419" s="352"/>
      <c r="K419" s="352"/>
      <c r="L419" s="352"/>
      <c r="M419" s="352"/>
      <c r="N419" s="352"/>
      <c r="O419" s="352"/>
      <c r="P419" s="352"/>
      <c r="Q419" s="352"/>
      <c r="R419" s="352"/>
      <c r="S419" s="352"/>
      <c r="T419" s="352"/>
      <c r="U419" s="352"/>
      <c r="V419" s="353"/>
      <c r="W419" s="354"/>
      <c r="X419" s="355"/>
      <c r="Y419" s="67"/>
      <c r="Z419" s="67"/>
      <c r="AA419" s="59" t="s">
        <v>425</v>
      </c>
    </row>
    <row r="420" spans="1:27" ht="15.75" hidden="1" customHeight="1" x14ac:dyDescent="0.3">
      <c r="A420" s="52"/>
      <c r="B420" s="352" t="s">
        <v>104</v>
      </c>
      <c r="C420" s="352"/>
      <c r="D420" s="352"/>
      <c r="E420" s="352"/>
      <c r="F420" s="352"/>
      <c r="G420" s="352"/>
      <c r="H420" s="352"/>
      <c r="I420" s="352"/>
      <c r="J420" s="352"/>
      <c r="K420" s="352"/>
      <c r="L420" s="352"/>
      <c r="M420" s="352"/>
      <c r="N420" s="352"/>
      <c r="O420" s="352"/>
      <c r="P420" s="352"/>
      <c r="Q420" s="352"/>
      <c r="R420" s="352"/>
      <c r="S420" s="352"/>
      <c r="T420" s="352"/>
      <c r="U420" s="352"/>
      <c r="V420" s="353"/>
      <c r="W420" s="354"/>
      <c r="X420" s="355"/>
      <c r="Y420" s="67"/>
      <c r="Z420" s="67"/>
    </row>
    <row r="421" spans="1:27" ht="15.75" hidden="1" customHeight="1" x14ac:dyDescent="0.3">
      <c r="A421" s="52"/>
      <c r="B421" s="379" t="s">
        <v>379</v>
      </c>
      <c r="C421" s="379"/>
      <c r="D421" s="379"/>
      <c r="E421" s="379"/>
      <c r="F421" s="379"/>
      <c r="G421" s="379"/>
      <c r="H421" s="379"/>
      <c r="I421" s="379"/>
      <c r="J421" s="379"/>
      <c r="K421" s="379"/>
      <c r="L421" s="379"/>
      <c r="M421" s="379"/>
      <c r="N421" s="379"/>
      <c r="O421" s="379"/>
      <c r="P421" s="379"/>
      <c r="Q421" s="379"/>
      <c r="R421" s="379"/>
      <c r="S421" s="379"/>
      <c r="T421" s="379"/>
      <c r="U421" s="379"/>
      <c r="V421" s="385"/>
      <c r="W421" s="382">
        <f>MAX(W414-W417,0)</f>
        <v>0</v>
      </c>
      <c r="X421" s="382"/>
      <c r="Y421" s="65"/>
      <c r="Z421" s="65"/>
    </row>
    <row r="422" spans="1:27" ht="15.75" hidden="1" customHeight="1" x14ac:dyDescent="0.3">
      <c r="A422" s="52"/>
      <c r="B422" s="379" t="s">
        <v>427</v>
      </c>
      <c r="C422" s="379"/>
      <c r="D422" s="379"/>
      <c r="E422" s="379"/>
      <c r="F422" s="379"/>
      <c r="G422" s="379"/>
      <c r="H422" s="379"/>
      <c r="I422" s="379"/>
      <c r="J422" s="379"/>
      <c r="K422" s="379"/>
      <c r="L422" s="379"/>
      <c r="M422" s="379"/>
      <c r="N422" s="379"/>
      <c r="O422" s="379"/>
      <c r="P422" s="379"/>
      <c r="Q422" s="379"/>
      <c r="R422" s="379"/>
      <c r="S422" s="379"/>
      <c r="T422" s="379"/>
      <c r="U422" s="379"/>
      <c r="V422" s="385"/>
      <c r="W422" s="382">
        <f>MAX(W407-W418,0)</f>
        <v>0</v>
      </c>
      <c r="X422" s="382"/>
      <c r="Y422" s="65"/>
      <c r="Z422" s="65"/>
    </row>
    <row r="423" spans="1:27" ht="15.75" hidden="1" customHeight="1" x14ac:dyDescent="0.3">
      <c r="A423" s="52"/>
      <c r="B423" s="379" t="s">
        <v>429</v>
      </c>
      <c r="C423" s="379"/>
      <c r="D423" s="379"/>
      <c r="E423" s="379"/>
      <c r="F423" s="379"/>
      <c r="G423" s="379"/>
      <c r="H423" s="379"/>
      <c r="I423" s="379"/>
      <c r="J423" s="379"/>
      <c r="K423" s="379"/>
      <c r="L423" s="379"/>
      <c r="M423" s="379"/>
      <c r="N423" s="379"/>
      <c r="O423" s="379"/>
      <c r="P423" s="379"/>
      <c r="Q423" s="379"/>
      <c r="R423" s="379"/>
      <c r="S423" s="379"/>
      <c r="T423" s="379"/>
      <c r="U423" s="379"/>
      <c r="V423" s="385"/>
      <c r="W423" s="382">
        <f>MAX(W408-W419,0)</f>
        <v>0</v>
      </c>
      <c r="X423" s="382"/>
      <c r="Y423" s="65"/>
      <c r="Z423" s="65"/>
    </row>
    <row r="424" spans="1:27" hidden="1" x14ac:dyDescent="0.3">
      <c r="A424" s="12"/>
      <c r="B424" s="358"/>
      <c r="C424" s="358"/>
      <c r="D424" s="358"/>
      <c r="E424" s="358"/>
      <c r="F424" s="358"/>
      <c r="G424" s="358"/>
      <c r="H424" s="358"/>
      <c r="I424" s="358"/>
      <c r="J424" s="358"/>
      <c r="K424" s="358"/>
      <c r="L424" s="358"/>
      <c r="M424" s="358"/>
      <c r="N424" s="358"/>
      <c r="O424" s="358"/>
      <c r="P424" s="358"/>
      <c r="Q424" s="358"/>
      <c r="R424" s="358"/>
      <c r="S424" s="358"/>
      <c r="T424" s="358"/>
      <c r="U424" s="358"/>
      <c r="V424" s="358"/>
      <c r="W424" s="358"/>
      <c r="X424" s="358"/>
      <c r="Y424" s="2"/>
      <c r="Z424" s="2"/>
    </row>
    <row r="425" spans="1:27" hidden="1" x14ac:dyDescent="0.3">
      <c r="A425" s="52"/>
      <c r="B425" s="345" t="s">
        <v>383</v>
      </c>
      <c r="C425" s="345"/>
      <c r="D425" s="345"/>
      <c r="E425" s="345"/>
      <c r="F425" s="345"/>
      <c r="G425" s="345"/>
      <c r="H425" s="345"/>
      <c r="I425" s="345"/>
      <c r="J425" s="345"/>
      <c r="K425" s="345"/>
      <c r="L425" s="345"/>
      <c r="M425" s="345"/>
      <c r="N425" s="345"/>
      <c r="O425" s="345"/>
      <c r="P425" s="345"/>
      <c r="Q425" s="345"/>
      <c r="R425" s="345"/>
      <c r="S425" s="345"/>
      <c r="T425" s="345"/>
      <c r="U425" s="345"/>
      <c r="V425" s="345"/>
      <c r="W425" s="345"/>
      <c r="X425" s="345"/>
      <c r="Y425" s="67"/>
      <c r="Z425" s="67"/>
      <c r="AA425" s="69"/>
    </row>
    <row r="426" spans="1:27" hidden="1" x14ac:dyDescent="0.3">
      <c r="A426" s="52"/>
      <c r="B426" s="383" t="s">
        <v>361</v>
      </c>
      <c r="C426" s="383"/>
      <c r="D426" s="383"/>
      <c r="E426" s="383"/>
      <c r="F426" s="383"/>
      <c r="G426" s="383"/>
      <c r="H426" s="383"/>
      <c r="I426" s="383"/>
      <c r="J426" s="383"/>
      <c r="K426" s="383"/>
      <c r="L426" s="383"/>
      <c r="M426" s="383"/>
      <c r="N426" s="383"/>
      <c r="O426" s="383"/>
      <c r="P426" s="383"/>
      <c r="Q426" s="383"/>
      <c r="R426" s="383"/>
      <c r="S426" s="383"/>
      <c r="T426" s="383"/>
      <c r="U426" s="383"/>
      <c r="V426" s="383"/>
      <c r="W426" s="384">
        <f ca="1">SUMIF(B372:P377,"geen functie spoed",Q372:U377)</f>
        <v>0</v>
      </c>
      <c r="X426" s="384"/>
      <c r="Y426" s="65"/>
      <c r="Z426" s="65"/>
    </row>
    <row r="427" spans="1:27" hidden="1" x14ac:dyDescent="0.3">
      <c r="A427" s="52"/>
      <c r="B427" s="383" t="s">
        <v>396</v>
      </c>
      <c r="C427" s="383"/>
      <c r="D427" s="383"/>
      <c r="E427" s="383"/>
      <c r="F427" s="383"/>
      <c r="G427" s="383"/>
      <c r="H427" s="383"/>
      <c r="I427" s="383"/>
      <c r="J427" s="383"/>
      <c r="K427" s="383"/>
      <c r="L427" s="383"/>
      <c r="M427" s="383"/>
      <c r="N427" s="383"/>
      <c r="O427" s="383"/>
      <c r="P427" s="383"/>
      <c r="Q427" s="383"/>
      <c r="R427" s="383"/>
      <c r="S427" s="383"/>
      <c r="T427" s="383"/>
      <c r="U427" s="383"/>
      <c r="V427" s="383"/>
      <c r="W427" s="384">
        <f ca="1">0.75*W426</f>
        <v>0</v>
      </c>
      <c r="X427" s="384"/>
      <c r="Y427" s="65"/>
      <c r="Z427" s="65"/>
      <c r="AA427" s="6"/>
    </row>
    <row r="428" spans="1:27" hidden="1" x14ac:dyDescent="0.3">
      <c r="A428" s="52"/>
      <c r="B428" s="383" t="s">
        <v>399</v>
      </c>
      <c r="C428" s="383"/>
      <c r="D428" s="383"/>
      <c r="E428" s="383"/>
      <c r="F428" s="383"/>
      <c r="G428" s="383"/>
      <c r="H428" s="383"/>
      <c r="I428" s="383"/>
      <c r="J428" s="383"/>
      <c r="K428" s="383"/>
      <c r="L428" s="383"/>
      <c r="M428" s="383"/>
      <c r="N428" s="383"/>
      <c r="O428" s="383"/>
      <c r="P428" s="383"/>
      <c r="Q428" s="383"/>
      <c r="R428" s="383"/>
      <c r="S428" s="383"/>
      <c r="T428" s="383"/>
      <c r="U428" s="383"/>
      <c r="V428" s="383"/>
      <c r="W428" s="384">
        <f>W421</f>
        <v>0</v>
      </c>
      <c r="X428" s="384"/>
      <c r="Y428" s="65"/>
      <c r="Z428" s="65"/>
    </row>
    <row r="429" spans="1:27" hidden="1" x14ac:dyDescent="0.3">
      <c r="A429" s="52"/>
      <c r="B429" s="468" t="s">
        <v>385</v>
      </c>
      <c r="C429" s="469"/>
      <c r="D429" s="469"/>
      <c r="E429" s="469"/>
      <c r="F429" s="469"/>
      <c r="G429" s="469"/>
      <c r="H429" s="469"/>
      <c r="I429" s="469"/>
      <c r="J429" s="469"/>
      <c r="K429" s="469"/>
      <c r="L429" s="469"/>
      <c r="M429" s="469"/>
      <c r="N429" s="469"/>
      <c r="O429" s="469"/>
      <c r="P429" s="469"/>
      <c r="Q429" s="469"/>
      <c r="R429" s="469"/>
      <c r="S429" s="469"/>
      <c r="T429" s="469"/>
      <c r="U429" s="469"/>
      <c r="V429" s="469"/>
      <c r="W429" s="72"/>
      <c r="X429" s="73">
        <f ca="1">MIN(W427:X428)</f>
        <v>0</v>
      </c>
      <c r="Y429" s="65"/>
      <c r="Z429" s="65"/>
    </row>
    <row r="430" spans="1:27" hidden="1" x14ac:dyDescent="0.3">
      <c r="A430" s="52"/>
      <c r="B430" s="80"/>
      <c r="C430" s="80"/>
      <c r="D430" s="80"/>
      <c r="E430" s="80"/>
      <c r="F430" s="80"/>
      <c r="G430" s="80"/>
      <c r="H430" s="80"/>
      <c r="I430" s="80"/>
      <c r="J430" s="80"/>
      <c r="K430" s="80"/>
      <c r="L430" s="80"/>
      <c r="M430" s="80"/>
      <c r="N430" s="80"/>
      <c r="O430" s="80"/>
      <c r="P430" s="80"/>
      <c r="Q430" s="80"/>
      <c r="R430" s="80"/>
      <c r="S430" s="80"/>
      <c r="T430" s="80"/>
      <c r="U430" s="80"/>
      <c r="V430" s="80"/>
      <c r="W430" s="100"/>
      <c r="X430" s="100"/>
      <c r="Y430" s="65"/>
      <c r="Z430" s="65"/>
    </row>
    <row r="431" spans="1:27" hidden="1" x14ac:dyDescent="0.3">
      <c r="A431" s="52"/>
      <c r="B431" s="383" t="s">
        <v>397</v>
      </c>
      <c r="C431" s="383"/>
      <c r="D431" s="383"/>
      <c r="E431" s="383"/>
      <c r="F431" s="383"/>
      <c r="G431" s="383"/>
      <c r="H431" s="383"/>
      <c r="I431" s="383"/>
      <c r="J431" s="383"/>
      <c r="K431" s="383"/>
      <c r="L431" s="383"/>
      <c r="M431" s="383"/>
      <c r="N431" s="383"/>
      <c r="O431" s="383"/>
      <c r="P431" s="383"/>
      <c r="Q431" s="383"/>
      <c r="R431" s="383"/>
      <c r="S431" s="383"/>
      <c r="T431" s="383"/>
      <c r="U431" s="383"/>
      <c r="V431" s="383"/>
      <c r="W431" s="79"/>
      <c r="X431" s="79">
        <f ca="1">MAX(0,W428-W427)</f>
        <v>0</v>
      </c>
      <c r="Y431" s="65"/>
      <c r="Z431" s="65"/>
    </row>
    <row r="432" spans="1:27" hidden="1" x14ac:dyDescent="0.3">
      <c r="A432" s="52"/>
      <c r="B432" s="383" t="s">
        <v>384</v>
      </c>
      <c r="C432" s="383"/>
      <c r="D432" s="383"/>
      <c r="E432" s="383"/>
      <c r="F432" s="383"/>
      <c r="G432" s="383"/>
      <c r="H432" s="383"/>
      <c r="I432" s="383"/>
      <c r="J432" s="383"/>
      <c r="K432" s="383"/>
      <c r="L432" s="383"/>
      <c r="M432" s="383"/>
      <c r="N432" s="383"/>
      <c r="O432" s="383"/>
      <c r="P432" s="383"/>
      <c r="Q432" s="383"/>
      <c r="R432" s="383"/>
      <c r="S432" s="383"/>
      <c r="T432" s="383"/>
      <c r="U432" s="383"/>
      <c r="V432" s="383"/>
      <c r="W432" s="100"/>
      <c r="X432" s="100">
        <f ca="1">0.1*W427</f>
        <v>0</v>
      </c>
      <c r="Y432" s="65"/>
      <c r="Z432" s="65"/>
    </row>
    <row r="433" spans="1:26" hidden="1" x14ac:dyDescent="0.3">
      <c r="A433" s="52"/>
      <c r="B433" s="517" t="s">
        <v>395</v>
      </c>
      <c r="C433" s="469"/>
      <c r="D433" s="469"/>
      <c r="E433" s="469"/>
      <c r="F433" s="469"/>
      <c r="G433" s="469"/>
      <c r="H433" s="469"/>
      <c r="I433" s="469"/>
      <c r="J433" s="469"/>
      <c r="K433" s="469"/>
      <c r="L433" s="469"/>
      <c r="M433" s="469"/>
      <c r="N433" s="469"/>
      <c r="O433" s="469"/>
      <c r="P433" s="469"/>
      <c r="Q433" s="469"/>
      <c r="R433" s="469"/>
      <c r="S433" s="469"/>
      <c r="T433" s="469"/>
      <c r="U433" s="469"/>
      <c r="V433" s="469"/>
      <c r="W433" s="72"/>
      <c r="X433" s="73">
        <f ca="1">MIN(X431:X432)</f>
        <v>0</v>
      </c>
      <c r="Y433" s="65"/>
      <c r="Z433" s="65"/>
    </row>
    <row r="434" spans="1:26" hidden="1" x14ac:dyDescent="0.3">
      <c r="A434" s="52"/>
      <c r="B434" s="74"/>
      <c r="C434" s="75"/>
      <c r="D434" s="75"/>
      <c r="E434" s="75"/>
      <c r="F434" s="75"/>
      <c r="G434" s="75"/>
      <c r="H434" s="75"/>
      <c r="I434" s="75"/>
      <c r="J434" s="75"/>
      <c r="K434" s="75"/>
      <c r="L434" s="75"/>
      <c r="M434" s="75"/>
      <c r="N434" s="75"/>
      <c r="O434" s="75"/>
      <c r="P434" s="75"/>
      <c r="Q434" s="75"/>
      <c r="R434" s="75"/>
      <c r="S434" s="75"/>
      <c r="T434" s="75"/>
      <c r="U434" s="75"/>
      <c r="V434" s="75"/>
      <c r="W434" s="100"/>
      <c r="X434" s="100"/>
      <c r="Y434" s="65"/>
      <c r="Z434" s="65"/>
    </row>
    <row r="435" spans="1:26" hidden="1" x14ac:dyDescent="0.3">
      <c r="A435" s="52"/>
      <c r="B435" s="383" t="s">
        <v>388</v>
      </c>
      <c r="C435" s="383"/>
      <c r="D435" s="383"/>
      <c r="E435" s="383"/>
      <c r="F435" s="383"/>
      <c r="G435" s="383"/>
      <c r="H435" s="383"/>
      <c r="I435" s="383"/>
      <c r="J435" s="383"/>
      <c r="K435" s="383"/>
      <c r="L435" s="383"/>
      <c r="M435" s="383"/>
      <c r="N435" s="383"/>
      <c r="O435" s="383"/>
      <c r="P435" s="383"/>
      <c r="Q435" s="383"/>
      <c r="R435" s="383"/>
      <c r="S435" s="383"/>
      <c r="T435" s="383"/>
      <c r="U435" s="383"/>
      <c r="V435" s="383"/>
      <c r="W435" s="79"/>
      <c r="X435" s="79">
        <f ca="1">X431-X433</f>
        <v>0</v>
      </c>
      <c r="Y435" s="65"/>
      <c r="Z435" s="65"/>
    </row>
    <row r="436" spans="1:26" hidden="1" x14ac:dyDescent="0.3">
      <c r="A436" s="52"/>
      <c r="B436" s="370" t="s">
        <v>387</v>
      </c>
      <c r="C436" s="370"/>
      <c r="D436" s="370"/>
      <c r="E436" s="370"/>
      <c r="F436" s="370"/>
      <c r="G436" s="370"/>
      <c r="H436" s="370"/>
      <c r="I436" s="370"/>
      <c r="J436" s="370"/>
      <c r="K436" s="370"/>
      <c r="L436" s="370"/>
      <c r="M436" s="370"/>
      <c r="N436" s="370"/>
      <c r="O436" s="370"/>
      <c r="P436" s="370"/>
      <c r="Q436" s="370"/>
      <c r="R436" s="370"/>
      <c r="S436" s="370"/>
      <c r="T436" s="370"/>
      <c r="U436" s="370"/>
      <c r="V436" s="370"/>
      <c r="W436" s="347">
        <f ca="1">MIN(W437:X438)</f>
        <v>0</v>
      </c>
      <c r="X436" s="347"/>
      <c r="Y436" s="65"/>
      <c r="Z436" s="65"/>
    </row>
    <row r="437" spans="1:26" hidden="1" x14ac:dyDescent="0.3">
      <c r="A437" s="52"/>
      <c r="B437" s="383" t="s">
        <v>386</v>
      </c>
      <c r="C437" s="383"/>
      <c r="D437" s="383"/>
      <c r="E437" s="383"/>
      <c r="F437" s="383"/>
      <c r="G437" s="383"/>
      <c r="H437" s="383"/>
      <c r="I437" s="383"/>
      <c r="J437" s="383"/>
      <c r="K437" s="383"/>
      <c r="L437" s="383"/>
      <c r="M437" s="383"/>
      <c r="N437" s="383"/>
      <c r="O437" s="383"/>
      <c r="P437" s="383"/>
      <c r="Q437" s="383"/>
      <c r="R437" s="383"/>
      <c r="S437" s="383"/>
      <c r="T437" s="383"/>
      <c r="U437" s="383"/>
      <c r="V437" s="383"/>
      <c r="W437" s="384">
        <f ca="1">0.25*W426</f>
        <v>0</v>
      </c>
      <c r="X437" s="384"/>
      <c r="Y437" s="65"/>
      <c r="Z437" s="65"/>
    </row>
    <row r="438" spans="1:26" hidden="1" x14ac:dyDescent="0.3">
      <c r="A438" s="52"/>
      <c r="B438" s="383" t="s">
        <v>400</v>
      </c>
      <c r="C438" s="383"/>
      <c r="D438" s="383"/>
      <c r="E438" s="383"/>
      <c r="F438" s="383"/>
      <c r="G438" s="383"/>
      <c r="H438" s="383"/>
      <c r="I438" s="383"/>
      <c r="J438" s="383"/>
      <c r="K438" s="383"/>
      <c r="L438" s="383"/>
      <c r="M438" s="383"/>
      <c r="N438" s="383"/>
      <c r="O438" s="383"/>
      <c r="P438" s="383"/>
      <c r="Q438" s="383"/>
      <c r="R438" s="383"/>
      <c r="S438" s="383"/>
      <c r="T438" s="383"/>
      <c r="U438" s="383"/>
      <c r="V438" s="383"/>
      <c r="W438" s="384">
        <f>W403*100</f>
        <v>0</v>
      </c>
      <c r="X438" s="384"/>
      <c r="Y438" s="65"/>
      <c r="Z438" s="65"/>
    </row>
    <row r="439" spans="1:26" hidden="1" x14ac:dyDescent="0.3">
      <c r="A439" s="52"/>
      <c r="B439" s="468" t="s">
        <v>389</v>
      </c>
      <c r="C439" s="469"/>
      <c r="D439" s="469"/>
      <c r="E439" s="469"/>
      <c r="F439" s="469"/>
      <c r="G439" s="469"/>
      <c r="H439" s="469"/>
      <c r="I439" s="469"/>
      <c r="J439" s="469"/>
      <c r="K439" s="469"/>
      <c r="L439" s="469"/>
      <c r="M439" s="469"/>
      <c r="N439" s="469"/>
      <c r="O439" s="469"/>
      <c r="P439" s="469"/>
      <c r="Q439" s="469"/>
      <c r="R439" s="469"/>
      <c r="S439" s="469"/>
      <c r="T439" s="469"/>
      <c r="U439" s="469"/>
      <c r="V439" s="469"/>
      <c r="W439" s="72"/>
      <c r="X439" s="73">
        <f ca="1">MIN(W435:X436)</f>
        <v>0</v>
      </c>
      <c r="Y439" s="65"/>
      <c r="Z439" s="65"/>
    </row>
    <row r="440" spans="1:26" ht="15" hidden="1" thickBot="1" x14ac:dyDescent="0.35">
      <c r="A440" s="52"/>
      <c r="B440" s="99"/>
      <c r="C440" s="99"/>
      <c r="D440" s="99"/>
      <c r="E440" s="99"/>
      <c r="F440" s="99"/>
      <c r="G440" s="99"/>
      <c r="H440" s="99"/>
      <c r="I440" s="99"/>
      <c r="J440" s="99"/>
      <c r="K440" s="99"/>
      <c r="L440" s="99"/>
      <c r="M440" s="99"/>
      <c r="N440" s="99"/>
      <c r="O440" s="99"/>
      <c r="P440" s="99"/>
      <c r="Q440" s="99"/>
      <c r="R440" s="99"/>
      <c r="S440" s="99"/>
      <c r="T440" s="99"/>
      <c r="U440" s="99"/>
      <c r="V440" s="99"/>
      <c r="W440" s="79"/>
      <c r="X440" s="79"/>
      <c r="Y440" s="65"/>
      <c r="Z440" s="65"/>
    </row>
    <row r="441" spans="1:26" ht="15" hidden="1" thickBot="1" x14ac:dyDescent="0.35">
      <c r="A441" s="52"/>
      <c r="B441" s="523" t="s">
        <v>398</v>
      </c>
      <c r="C441" s="524"/>
      <c r="D441" s="524"/>
      <c r="E441" s="524"/>
      <c r="F441" s="524"/>
      <c r="G441" s="524"/>
      <c r="H441" s="524"/>
      <c r="I441" s="524"/>
      <c r="J441" s="524"/>
      <c r="K441" s="524"/>
      <c r="L441" s="524"/>
      <c r="M441" s="524"/>
      <c r="N441" s="524"/>
      <c r="O441" s="524"/>
      <c r="P441" s="524"/>
      <c r="Q441" s="524"/>
      <c r="R441" s="524"/>
      <c r="S441" s="524"/>
      <c r="T441" s="524"/>
      <c r="U441" s="524"/>
      <c r="V441" s="524"/>
      <c r="W441" s="366">
        <f ca="1">X429+X433+X439</f>
        <v>0</v>
      </c>
      <c r="X441" s="367"/>
      <c r="Y441" s="65"/>
      <c r="Z441" s="65"/>
    </row>
    <row r="442" spans="1:26" hidden="1" x14ac:dyDescent="0.3">
      <c r="A442" s="52"/>
      <c r="B442" s="94"/>
      <c r="C442" s="94"/>
      <c r="D442" s="94"/>
      <c r="E442" s="94"/>
      <c r="F442" s="94"/>
      <c r="G442" s="94"/>
      <c r="H442" s="94"/>
      <c r="I442" s="94"/>
      <c r="J442" s="94"/>
      <c r="K442" s="94"/>
      <c r="L442" s="94"/>
      <c r="M442" s="94"/>
      <c r="N442" s="94"/>
      <c r="O442" s="94"/>
      <c r="P442" s="94"/>
      <c r="Q442" s="94"/>
      <c r="R442" s="94"/>
      <c r="S442" s="94"/>
      <c r="T442" s="94"/>
      <c r="U442" s="94"/>
      <c r="V442" s="94"/>
      <c r="W442" s="95"/>
      <c r="X442" s="95"/>
      <c r="Y442" s="65"/>
      <c r="Z442" s="65"/>
    </row>
    <row r="443" spans="1:26" hidden="1" x14ac:dyDescent="0.3">
      <c r="A443" s="52"/>
      <c r="B443" s="345" t="s">
        <v>382</v>
      </c>
      <c r="C443" s="345"/>
      <c r="D443" s="345"/>
      <c r="E443" s="345"/>
      <c r="F443" s="345"/>
      <c r="G443" s="345"/>
      <c r="H443" s="345"/>
      <c r="I443" s="345"/>
      <c r="J443" s="345"/>
      <c r="K443" s="345"/>
      <c r="L443" s="345"/>
      <c r="M443" s="345"/>
      <c r="N443" s="345"/>
      <c r="O443" s="345"/>
      <c r="P443" s="345"/>
      <c r="Q443" s="345"/>
      <c r="R443" s="345"/>
      <c r="S443" s="345"/>
      <c r="T443" s="345"/>
      <c r="U443" s="345"/>
      <c r="V443" s="345"/>
      <c r="W443" s="345"/>
      <c r="X443" s="345"/>
      <c r="Y443" s="80"/>
      <c r="Z443" s="65"/>
    </row>
    <row r="444" spans="1:26" ht="57.6" hidden="1" x14ac:dyDescent="0.3">
      <c r="A444" s="52"/>
      <c r="B444" s="80"/>
      <c r="C444" s="80"/>
      <c r="D444" s="80"/>
      <c r="E444" s="80"/>
      <c r="F444" s="80"/>
      <c r="G444" s="80"/>
      <c r="H444" s="80"/>
      <c r="I444" s="80"/>
      <c r="J444" s="80"/>
      <c r="K444" s="80"/>
      <c r="L444" s="80"/>
      <c r="M444" s="80"/>
      <c r="N444" s="80"/>
      <c r="O444" s="80"/>
      <c r="P444" s="80"/>
      <c r="Q444" s="80"/>
      <c r="R444" s="80"/>
      <c r="S444" s="80"/>
      <c r="T444" s="80"/>
      <c r="U444" s="80"/>
      <c r="V444" s="80"/>
      <c r="W444" s="80"/>
      <c r="X444" s="80" t="s">
        <v>365</v>
      </c>
      <c r="Y444" s="80" t="s">
        <v>366</v>
      </c>
      <c r="Z444" s="65"/>
    </row>
    <row r="445" spans="1:26" hidden="1" x14ac:dyDescent="0.3">
      <c r="A445" s="52"/>
      <c r="B445" s="368" t="s">
        <v>367</v>
      </c>
      <c r="C445" s="368"/>
      <c r="D445" s="368"/>
      <c r="E445" s="368"/>
      <c r="F445" s="368"/>
      <c r="G445" s="368"/>
      <c r="H445" s="368"/>
      <c r="I445" s="368"/>
      <c r="J445" s="368"/>
      <c r="K445" s="368"/>
      <c r="L445" s="368"/>
      <c r="M445" s="368"/>
      <c r="N445" s="368"/>
      <c r="O445" s="368"/>
      <c r="P445" s="368"/>
      <c r="Q445" s="368"/>
      <c r="R445" s="368"/>
      <c r="S445" s="368"/>
      <c r="T445" s="368"/>
      <c r="U445" s="368"/>
      <c r="V445" s="368"/>
      <c r="W445" s="369">
        <f ca="1">SUMIF(B372:P377,"eerste opvang van spoedgevallen",Q372:U377)</f>
        <v>0</v>
      </c>
      <c r="X445" s="369"/>
      <c r="Y445" s="98">
        <f ca="1">SUMIF(B372:P377,"gespecialiseerde spoedgevallenzorg",Q372:U377)</f>
        <v>0</v>
      </c>
      <c r="Z445" s="65"/>
    </row>
    <row r="446" spans="1:26" hidden="1" x14ac:dyDescent="0.3">
      <c r="A446" s="52"/>
      <c r="B446" s="368" t="s">
        <v>362</v>
      </c>
      <c r="C446" s="368"/>
      <c r="D446" s="368"/>
      <c r="E446" s="368"/>
      <c r="F446" s="368"/>
      <c r="G446" s="368"/>
      <c r="H446" s="368"/>
      <c r="I446" s="368"/>
      <c r="J446" s="368"/>
      <c r="K446" s="368"/>
      <c r="L446" s="368"/>
      <c r="M446" s="368"/>
      <c r="N446" s="368"/>
      <c r="O446" s="368"/>
      <c r="P446" s="368"/>
      <c r="Q446" s="368"/>
      <c r="R446" s="368"/>
      <c r="S446" s="368"/>
      <c r="T446" s="368"/>
      <c r="U446" s="368"/>
      <c r="V446" s="368"/>
      <c r="W446" s="369">
        <f ca="1">0.75*W445</f>
        <v>0</v>
      </c>
      <c r="X446" s="369"/>
      <c r="Y446" s="98">
        <f ca="1">0.75*Y445</f>
        <v>0</v>
      </c>
      <c r="Z446" s="98"/>
    </row>
    <row r="447" spans="1:26" hidden="1" x14ac:dyDescent="0.3">
      <c r="A447" s="52"/>
      <c r="B447" s="368" t="s">
        <v>363</v>
      </c>
      <c r="C447" s="368"/>
      <c r="D447" s="368"/>
      <c r="E447" s="368"/>
      <c r="F447" s="368"/>
      <c r="G447" s="368"/>
      <c r="H447" s="368"/>
      <c r="I447" s="368"/>
      <c r="J447" s="368"/>
      <c r="K447" s="368"/>
      <c r="L447" s="368"/>
      <c r="M447" s="368"/>
      <c r="N447" s="368"/>
      <c r="O447" s="368"/>
      <c r="P447" s="368"/>
      <c r="Q447" s="368"/>
      <c r="R447" s="368"/>
      <c r="S447" s="368"/>
      <c r="T447" s="368"/>
      <c r="U447" s="368"/>
      <c r="V447" s="368"/>
      <c r="W447" s="369">
        <f ca="1">0.1*W446</f>
        <v>0</v>
      </c>
      <c r="X447" s="369"/>
      <c r="Y447" s="98">
        <f ca="1">0.1*Y446</f>
        <v>0</v>
      </c>
      <c r="Z447" s="98"/>
    </row>
    <row r="448" spans="1:26" hidden="1" x14ac:dyDescent="0.3">
      <c r="A448" s="52"/>
      <c r="B448" s="345" t="s">
        <v>368</v>
      </c>
      <c r="C448" s="345"/>
      <c r="D448" s="345"/>
      <c r="E448" s="345"/>
      <c r="F448" s="345"/>
      <c r="G448" s="345"/>
      <c r="H448" s="345"/>
      <c r="I448" s="345"/>
      <c r="J448" s="345"/>
      <c r="K448" s="345"/>
      <c r="L448" s="345"/>
      <c r="M448" s="345"/>
      <c r="N448" s="345"/>
      <c r="O448" s="345"/>
      <c r="P448" s="345"/>
      <c r="Q448" s="345"/>
      <c r="R448" s="345"/>
      <c r="S448" s="345"/>
      <c r="T448" s="345"/>
      <c r="U448" s="345"/>
      <c r="V448" s="345"/>
      <c r="W448" s="371">
        <f ca="1">W446+W447</f>
        <v>0</v>
      </c>
      <c r="X448" s="371"/>
      <c r="Y448" s="95">
        <f ca="1">Y446+Y447</f>
        <v>0</v>
      </c>
      <c r="Z448" s="98"/>
    </row>
    <row r="449" spans="1:27" hidden="1" x14ac:dyDescent="0.3">
      <c r="A449" s="52"/>
      <c r="B449" s="368" t="s">
        <v>369</v>
      </c>
      <c r="C449" s="368"/>
      <c r="D449" s="368"/>
      <c r="E449" s="368"/>
      <c r="F449" s="368"/>
      <c r="G449" s="368"/>
      <c r="H449" s="368"/>
      <c r="I449" s="368"/>
      <c r="J449" s="368"/>
      <c r="K449" s="368"/>
      <c r="L449" s="368"/>
      <c r="M449" s="368"/>
      <c r="N449" s="368"/>
      <c r="O449" s="368"/>
      <c r="P449" s="368"/>
      <c r="Q449" s="368"/>
      <c r="R449" s="368"/>
      <c r="S449" s="368"/>
      <c r="T449" s="368"/>
      <c r="U449" s="368"/>
      <c r="V449" s="368"/>
      <c r="W449" s="98"/>
      <c r="X449" s="98">
        <f>W422</f>
        <v>0</v>
      </c>
      <c r="Y449" s="98">
        <f>W423</f>
        <v>0</v>
      </c>
      <c r="Z449" s="65"/>
    </row>
    <row r="450" spans="1:27" hidden="1" x14ac:dyDescent="0.3">
      <c r="A450" s="52"/>
      <c r="B450" s="345" t="s">
        <v>370</v>
      </c>
      <c r="C450" s="345"/>
      <c r="D450" s="345"/>
      <c r="E450" s="345"/>
      <c r="F450" s="345"/>
      <c r="G450" s="345"/>
      <c r="H450" s="345"/>
      <c r="I450" s="345"/>
      <c r="J450" s="345"/>
      <c r="K450" s="345"/>
      <c r="L450" s="345"/>
      <c r="M450" s="345"/>
      <c r="N450" s="345"/>
      <c r="O450" s="345"/>
      <c r="P450" s="345"/>
      <c r="Q450" s="345"/>
      <c r="R450" s="345"/>
      <c r="S450" s="345"/>
      <c r="T450" s="345"/>
      <c r="U450" s="345"/>
      <c r="V450" s="345"/>
      <c r="W450" s="95"/>
      <c r="X450" s="95">
        <f ca="1">MIN(W448:X449)</f>
        <v>0</v>
      </c>
      <c r="Y450" s="95">
        <f ca="1">MIN(Y448:Y449)</f>
        <v>0</v>
      </c>
      <c r="Z450" s="65"/>
    </row>
    <row r="451" spans="1:27" ht="15" hidden="1" thickBot="1" x14ac:dyDescent="0.35">
      <c r="A451" s="52"/>
      <c r="B451" s="94"/>
      <c r="C451" s="94"/>
      <c r="D451" s="94"/>
      <c r="E451" s="94"/>
      <c r="F451" s="94"/>
      <c r="G451" s="94"/>
      <c r="H451" s="94"/>
      <c r="I451" s="94"/>
      <c r="J451" s="94"/>
      <c r="K451" s="94"/>
      <c r="L451" s="94"/>
      <c r="M451" s="94"/>
      <c r="N451" s="94"/>
      <c r="O451" s="94"/>
      <c r="P451" s="94"/>
      <c r="Q451" s="94"/>
      <c r="R451" s="94"/>
      <c r="S451" s="94"/>
      <c r="T451" s="94"/>
      <c r="U451" s="94"/>
      <c r="V451" s="94"/>
      <c r="W451" s="95"/>
      <c r="X451" s="95"/>
      <c r="Y451" s="95"/>
      <c r="Z451" s="65"/>
    </row>
    <row r="452" spans="1:27" ht="15" hidden="1" thickBot="1" x14ac:dyDescent="0.35">
      <c r="A452" s="43"/>
      <c r="B452" s="523" t="s">
        <v>378</v>
      </c>
      <c r="C452" s="525"/>
      <c r="D452" s="525"/>
      <c r="E452" s="525"/>
      <c r="F452" s="525"/>
      <c r="G452" s="525"/>
      <c r="H452" s="525"/>
      <c r="I452" s="525"/>
      <c r="J452" s="525"/>
      <c r="K452" s="525"/>
      <c r="L452" s="525"/>
      <c r="M452" s="525"/>
      <c r="N452" s="525"/>
      <c r="O452" s="525"/>
      <c r="P452" s="525"/>
      <c r="Q452" s="525"/>
      <c r="R452" s="525"/>
      <c r="S452" s="525"/>
      <c r="T452" s="525"/>
      <c r="U452" s="525"/>
      <c r="V452" s="525"/>
      <c r="W452" s="525"/>
      <c r="X452" s="97">
        <f ca="1">SUM(X450:Y450)</f>
        <v>0</v>
      </c>
      <c r="Y452" s="99"/>
      <c r="Z452" s="92"/>
    </row>
    <row r="453" spans="1:27" hidden="1" x14ac:dyDescent="0.3">
      <c r="A453" s="43"/>
      <c r="B453" s="80"/>
      <c r="C453" s="80"/>
      <c r="D453" s="80"/>
      <c r="E453" s="80"/>
      <c r="F453" s="80"/>
      <c r="G453" s="80"/>
      <c r="H453" s="80"/>
      <c r="I453" s="80"/>
      <c r="J453" s="80"/>
      <c r="K453" s="80"/>
      <c r="L453" s="80"/>
      <c r="M453" s="80"/>
      <c r="N453" s="80"/>
      <c r="O453" s="80"/>
      <c r="P453" s="80"/>
      <c r="Q453" s="80"/>
      <c r="R453" s="80"/>
      <c r="S453" s="80"/>
      <c r="T453" s="80"/>
      <c r="U453" s="80"/>
      <c r="V453" s="80"/>
      <c r="W453" s="100"/>
      <c r="X453" s="100"/>
      <c r="Y453" s="92"/>
      <c r="Z453" s="92"/>
    </row>
    <row r="454" spans="1:27" hidden="1" x14ac:dyDescent="0.3">
      <c r="A454" s="99"/>
      <c r="B454" s="345" t="s">
        <v>381</v>
      </c>
      <c r="C454" s="345"/>
      <c r="D454" s="345"/>
      <c r="E454" s="345"/>
      <c r="F454" s="345"/>
      <c r="G454" s="345"/>
      <c r="H454" s="345"/>
      <c r="I454" s="345"/>
      <c r="J454" s="345"/>
      <c r="K454" s="345"/>
      <c r="L454" s="345"/>
      <c r="M454" s="345"/>
      <c r="N454" s="345"/>
      <c r="O454" s="345"/>
      <c r="P454" s="345"/>
      <c r="Q454" s="345"/>
      <c r="R454" s="345"/>
      <c r="S454" s="345"/>
      <c r="T454" s="345"/>
      <c r="U454" s="345"/>
      <c r="V454" s="345"/>
      <c r="W454" s="345"/>
      <c r="X454" s="345"/>
      <c r="Y454" s="92"/>
      <c r="Z454" s="92"/>
    </row>
    <row r="455" spans="1:27" hidden="1" x14ac:dyDescent="0.3">
      <c r="A455" s="99"/>
      <c r="B455" s="368" t="s">
        <v>372</v>
      </c>
      <c r="C455" s="368"/>
      <c r="D455" s="368"/>
      <c r="E455" s="368"/>
      <c r="F455" s="368"/>
      <c r="G455" s="368"/>
      <c r="H455" s="368"/>
      <c r="I455" s="368"/>
      <c r="J455" s="368"/>
      <c r="K455" s="368"/>
      <c r="L455" s="368"/>
      <c r="M455" s="368"/>
      <c r="N455" s="368"/>
      <c r="O455" s="368"/>
      <c r="P455" s="368"/>
      <c r="Q455" s="368"/>
      <c r="R455" s="368"/>
      <c r="S455" s="368"/>
      <c r="T455" s="368"/>
      <c r="U455" s="368"/>
      <c r="V455" s="368"/>
      <c r="W455" s="95"/>
      <c r="X455" s="95">
        <f>SUM(Q391)</f>
        <v>0</v>
      </c>
      <c r="Y455" s="92"/>
      <c r="Z455" s="92"/>
    </row>
    <row r="456" spans="1:27" hidden="1" x14ac:dyDescent="0.3">
      <c r="A456" s="99"/>
      <c r="B456" s="368" t="s">
        <v>380</v>
      </c>
      <c r="C456" s="368"/>
      <c r="D456" s="368"/>
      <c r="E456" s="368"/>
      <c r="F456" s="368"/>
      <c r="G456" s="368"/>
      <c r="H456" s="368"/>
      <c r="I456" s="368"/>
      <c r="J456" s="368"/>
      <c r="K456" s="368"/>
      <c r="L456" s="368"/>
      <c r="M456" s="368"/>
      <c r="N456" s="368"/>
      <c r="O456" s="368"/>
      <c r="P456" s="368"/>
      <c r="Q456" s="368"/>
      <c r="R456" s="368"/>
      <c r="S456" s="368"/>
      <c r="T456" s="368"/>
      <c r="U456" s="368"/>
      <c r="V456" s="368"/>
      <c r="W456" s="95"/>
      <c r="X456" s="95">
        <f ca="1">0.1*(W441+X452+W417)</f>
        <v>0</v>
      </c>
      <c r="Y456" s="92"/>
      <c r="Z456" s="92"/>
    </row>
    <row r="457" spans="1:27" hidden="1" x14ac:dyDescent="0.3">
      <c r="A457" s="99"/>
      <c r="B457" s="368" t="s">
        <v>373</v>
      </c>
      <c r="C457" s="368"/>
      <c r="D457" s="368"/>
      <c r="E457" s="368"/>
      <c r="F457" s="368"/>
      <c r="G457" s="368"/>
      <c r="H457" s="368"/>
      <c r="I457" s="368"/>
      <c r="J457" s="368"/>
      <c r="K457" s="368"/>
      <c r="L457" s="368"/>
      <c r="M457" s="368"/>
      <c r="N457" s="368"/>
      <c r="O457" s="368"/>
      <c r="P457" s="368"/>
      <c r="Q457" s="368"/>
      <c r="R457" s="368"/>
      <c r="S457" s="368"/>
      <c r="T457" s="368"/>
      <c r="U457" s="368"/>
      <c r="V457" s="368"/>
      <c r="W457" s="95"/>
      <c r="X457" s="95">
        <f>W420</f>
        <v>0</v>
      </c>
      <c r="Y457" s="92"/>
      <c r="Z457" s="92"/>
    </row>
    <row r="458" spans="1:27" hidden="1" x14ac:dyDescent="0.3">
      <c r="A458" s="99"/>
      <c r="B458" s="368" t="s">
        <v>374</v>
      </c>
      <c r="C458" s="368"/>
      <c r="D458" s="368"/>
      <c r="E458" s="368"/>
      <c r="F458" s="368"/>
      <c r="G458" s="368"/>
      <c r="H458" s="368"/>
      <c r="I458" s="368"/>
      <c r="J458" s="368"/>
      <c r="K458" s="368"/>
      <c r="L458" s="368"/>
      <c r="M458" s="368"/>
      <c r="N458" s="368"/>
      <c r="O458" s="368"/>
      <c r="P458" s="368"/>
      <c r="Q458" s="368"/>
      <c r="R458" s="368"/>
      <c r="S458" s="368"/>
      <c r="T458" s="368"/>
      <c r="U458" s="368"/>
      <c r="V458" s="368"/>
      <c r="W458" s="95"/>
      <c r="X458" s="95">
        <f ca="1">MAX(X456-X457,0)</f>
        <v>0</v>
      </c>
      <c r="Y458" s="92"/>
      <c r="Z458" s="92"/>
    </row>
    <row r="459" spans="1:27" hidden="1" x14ac:dyDescent="0.3">
      <c r="A459" s="99"/>
      <c r="B459" s="345" t="s">
        <v>375</v>
      </c>
      <c r="C459" s="345"/>
      <c r="D459" s="345"/>
      <c r="E459" s="345"/>
      <c r="F459" s="345"/>
      <c r="G459" s="345"/>
      <c r="H459" s="345"/>
      <c r="I459" s="345"/>
      <c r="J459" s="345"/>
      <c r="K459" s="345"/>
      <c r="L459" s="345"/>
      <c r="M459" s="345"/>
      <c r="N459" s="345"/>
      <c r="O459" s="345"/>
      <c r="P459" s="345"/>
      <c r="Q459" s="345"/>
      <c r="R459" s="345"/>
      <c r="S459" s="345"/>
      <c r="T459" s="345"/>
      <c r="U459" s="345"/>
      <c r="V459" s="345"/>
      <c r="W459" s="95"/>
      <c r="X459" s="95">
        <f ca="1">MIN(X455,X458)</f>
        <v>0</v>
      </c>
      <c r="Y459" s="92"/>
      <c r="Z459" s="92"/>
    </row>
    <row r="460" spans="1:27" x14ac:dyDescent="0.3">
      <c r="A460" s="52"/>
      <c r="B460" s="467"/>
      <c r="C460" s="467"/>
      <c r="D460" s="467"/>
      <c r="E460" s="467"/>
      <c r="F460" s="467"/>
      <c r="G460" s="467"/>
      <c r="H460" s="467"/>
      <c r="I460" s="467"/>
      <c r="J460" s="467"/>
      <c r="K460" s="467"/>
      <c r="L460" s="467"/>
      <c r="M460" s="467"/>
      <c r="N460" s="467"/>
      <c r="O460" s="467"/>
      <c r="P460" s="467"/>
      <c r="Q460" s="467"/>
      <c r="R460" s="467"/>
      <c r="S460" s="467"/>
      <c r="T460" s="467"/>
      <c r="U460" s="467"/>
      <c r="V460" s="101"/>
      <c r="W460" s="425"/>
      <c r="X460" s="425"/>
      <c r="Y460" s="65"/>
      <c r="Z460" s="65"/>
    </row>
    <row r="461" spans="1:27" x14ac:dyDescent="0.3">
      <c r="A461" s="52" t="s">
        <v>392</v>
      </c>
      <c r="B461" s="364" t="s">
        <v>371</v>
      </c>
      <c r="C461" s="364"/>
      <c r="D461" s="364"/>
      <c r="E461" s="364"/>
      <c r="F461" s="364"/>
      <c r="G461" s="364"/>
      <c r="H461" s="364"/>
      <c r="I461" s="364"/>
      <c r="J461" s="364"/>
      <c r="K461" s="364"/>
      <c r="L461" s="364"/>
      <c r="M461" s="364"/>
      <c r="N461" s="364"/>
      <c r="O461" s="364"/>
      <c r="P461" s="364"/>
      <c r="Q461" s="364"/>
      <c r="R461" s="364"/>
      <c r="S461" s="364"/>
      <c r="T461" s="364"/>
      <c r="U461" s="364"/>
      <c r="V461" s="364"/>
      <c r="W461" s="364"/>
      <c r="X461" s="364"/>
      <c r="Y461" s="65"/>
      <c r="Z461" s="65"/>
      <c r="AA461" s="2"/>
    </row>
    <row r="462" spans="1:27" ht="15.75" customHeight="1" x14ac:dyDescent="0.3">
      <c r="A462" s="52"/>
      <c r="B462" s="379" t="s">
        <v>410</v>
      </c>
      <c r="C462" s="379"/>
      <c r="D462" s="379"/>
      <c r="E462" s="379"/>
      <c r="F462" s="379"/>
      <c r="G462" s="379"/>
      <c r="H462" s="379"/>
      <c r="I462" s="379"/>
      <c r="J462" s="379"/>
      <c r="K462" s="379"/>
      <c r="L462" s="379"/>
      <c r="M462" s="379"/>
      <c r="N462" s="379"/>
      <c r="O462" s="379"/>
      <c r="P462" s="379"/>
      <c r="Q462" s="379"/>
      <c r="R462" s="379"/>
      <c r="S462" s="379"/>
      <c r="T462" s="379"/>
      <c r="U462" s="379"/>
      <c r="V462" s="385"/>
      <c r="W462" s="382">
        <f ca="1">X429</f>
        <v>0</v>
      </c>
      <c r="X462" s="382"/>
      <c r="Y462" s="67"/>
      <c r="Z462" s="67"/>
      <c r="AA462" s="59" t="s">
        <v>616</v>
      </c>
    </row>
    <row r="463" spans="1:27" ht="15.75" customHeight="1" x14ac:dyDescent="0.3">
      <c r="A463" s="52"/>
      <c r="B463" s="379" t="s">
        <v>409</v>
      </c>
      <c r="C463" s="379"/>
      <c r="D463" s="379"/>
      <c r="E463" s="379"/>
      <c r="F463" s="379"/>
      <c r="G463" s="379"/>
      <c r="H463" s="379"/>
      <c r="I463" s="379"/>
      <c r="J463" s="379"/>
      <c r="K463" s="379"/>
      <c r="L463" s="379"/>
      <c r="M463" s="379"/>
      <c r="N463" s="379"/>
      <c r="O463" s="379"/>
      <c r="P463" s="379"/>
      <c r="Q463" s="379"/>
      <c r="R463" s="379"/>
      <c r="S463" s="379"/>
      <c r="T463" s="379"/>
      <c r="U463" s="379"/>
      <c r="V463" s="385"/>
      <c r="W463" s="382">
        <f ca="1">X433</f>
        <v>0</v>
      </c>
      <c r="X463" s="382"/>
      <c r="Y463" s="67"/>
      <c r="Z463" s="67"/>
      <c r="AA463" s="59" t="s">
        <v>402</v>
      </c>
    </row>
    <row r="464" spans="1:27" ht="15.75" customHeight="1" x14ac:dyDescent="0.3">
      <c r="A464" s="52"/>
      <c r="B464" s="379" t="s">
        <v>408</v>
      </c>
      <c r="C464" s="379"/>
      <c r="D464" s="379"/>
      <c r="E464" s="379"/>
      <c r="F464" s="379"/>
      <c r="G464" s="379"/>
      <c r="H464" s="379"/>
      <c r="I464" s="379"/>
      <c r="J464" s="379"/>
      <c r="K464" s="379"/>
      <c r="L464" s="379"/>
      <c r="M464" s="379"/>
      <c r="N464" s="379"/>
      <c r="O464" s="379"/>
      <c r="P464" s="379"/>
      <c r="Q464" s="379"/>
      <c r="R464" s="379"/>
      <c r="S464" s="379"/>
      <c r="T464" s="379"/>
      <c r="U464" s="379"/>
      <c r="V464" s="385"/>
      <c r="W464" s="382">
        <f ca="1">X439</f>
        <v>0</v>
      </c>
      <c r="X464" s="382"/>
      <c r="Y464" s="67"/>
      <c r="Z464" s="67"/>
      <c r="AA464" s="59" t="s">
        <v>403</v>
      </c>
    </row>
    <row r="465" spans="1:49" ht="15.75" customHeight="1" x14ac:dyDescent="0.3">
      <c r="A465" s="52"/>
      <c r="B465" s="379" t="s">
        <v>426</v>
      </c>
      <c r="C465" s="379"/>
      <c r="D465" s="379"/>
      <c r="E465" s="379"/>
      <c r="F465" s="379"/>
      <c r="G465" s="379"/>
      <c r="H465" s="379"/>
      <c r="I465" s="379"/>
      <c r="J465" s="379"/>
      <c r="K465" s="379"/>
      <c r="L465" s="379"/>
      <c r="M465" s="379"/>
      <c r="N465" s="379"/>
      <c r="O465" s="379"/>
      <c r="P465" s="379"/>
      <c r="Q465" s="379"/>
      <c r="R465" s="379"/>
      <c r="S465" s="379"/>
      <c r="T465" s="379"/>
      <c r="U465" s="379"/>
      <c r="V465" s="385"/>
      <c r="W465" s="382">
        <f ca="1">SUM(W462:X464)</f>
        <v>0</v>
      </c>
      <c r="X465" s="382"/>
      <c r="Y465" s="59"/>
      <c r="Z465" s="59"/>
      <c r="AA465" s="76"/>
    </row>
    <row r="466" spans="1:49" ht="14.4" customHeight="1" x14ac:dyDescent="0.3">
      <c r="A466" s="52"/>
      <c r="B466" s="379" t="s">
        <v>428</v>
      </c>
      <c r="C466" s="379"/>
      <c r="D466" s="379"/>
      <c r="E466" s="379"/>
      <c r="F466" s="379"/>
      <c r="G466" s="379"/>
      <c r="H466" s="379"/>
      <c r="I466" s="379"/>
      <c r="J466" s="379"/>
      <c r="K466" s="379"/>
      <c r="L466" s="379"/>
      <c r="M466" s="379"/>
      <c r="N466" s="379"/>
      <c r="O466" s="379"/>
      <c r="P466" s="379"/>
      <c r="Q466" s="379"/>
      <c r="R466" s="379"/>
      <c r="S466" s="379"/>
      <c r="T466" s="379"/>
      <c r="U466" s="379"/>
      <c r="V466" s="385"/>
      <c r="W466" s="382">
        <f ca="1">X450</f>
        <v>0</v>
      </c>
      <c r="X466" s="382"/>
      <c r="Y466" s="71"/>
      <c r="Z466" s="86"/>
      <c r="AA466" s="76"/>
    </row>
    <row r="467" spans="1:49" ht="14.4" customHeight="1" x14ac:dyDescent="0.3">
      <c r="A467" s="52"/>
      <c r="B467" s="379" t="s">
        <v>430</v>
      </c>
      <c r="C467" s="379"/>
      <c r="D467" s="379"/>
      <c r="E467" s="379"/>
      <c r="F467" s="379"/>
      <c r="G467" s="379"/>
      <c r="H467" s="379"/>
      <c r="I467" s="379"/>
      <c r="J467" s="379"/>
      <c r="K467" s="379"/>
      <c r="L467" s="379"/>
      <c r="M467" s="379"/>
      <c r="N467" s="379"/>
      <c r="O467" s="379"/>
      <c r="P467" s="379"/>
      <c r="Q467" s="379"/>
      <c r="R467" s="379"/>
      <c r="S467" s="379"/>
      <c r="T467" s="379"/>
      <c r="U467" s="379"/>
      <c r="V467" s="385"/>
      <c r="W467" s="382">
        <f ca="1">Y450</f>
        <v>0</v>
      </c>
      <c r="X467" s="382"/>
      <c r="Y467" s="71"/>
      <c r="Z467" s="86"/>
      <c r="AA467" s="76"/>
    </row>
    <row r="468" spans="1:49" ht="15.75" customHeight="1" x14ac:dyDescent="0.3">
      <c r="A468" s="52"/>
      <c r="B468" s="379" t="s">
        <v>390</v>
      </c>
      <c r="C468" s="379"/>
      <c r="D468" s="379"/>
      <c r="E468" s="379"/>
      <c r="F468" s="379"/>
      <c r="G468" s="379"/>
      <c r="H468" s="379"/>
      <c r="I468" s="379"/>
      <c r="J468" s="379"/>
      <c r="K468" s="379"/>
      <c r="L468" s="379"/>
      <c r="M468" s="379"/>
      <c r="N468" s="379"/>
      <c r="O468" s="379"/>
      <c r="P468" s="379"/>
      <c r="Q468" s="379"/>
      <c r="R468" s="379"/>
      <c r="S468" s="379"/>
      <c r="T468" s="379"/>
      <c r="U468" s="379"/>
      <c r="V468" s="385"/>
      <c r="W468" s="382">
        <f ca="1">X459</f>
        <v>0</v>
      </c>
      <c r="X468" s="382"/>
      <c r="Y468" s="71"/>
      <c r="Z468" s="86"/>
      <c r="AA468" s="76"/>
    </row>
    <row r="469" spans="1:49" ht="9.6" customHeight="1" x14ac:dyDescent="0.3">
      <c r="A469" s="52"/>
      <c r="B469" s="370" t="s">
        <v>376</v>
      </c>
      <c r="C469" s="370"/>
      <c r="D469" s="370"/>
      <c r="E469" s="370"/>
      <c r="F469" s="370"/>
      <c r="G469" s="370"/>
      <c r="H469" s="370"/>
      <c r="I469" s="370"/>
      <c r="J469" s="370"/>
      <c r="K469" s="370"/>
      <c r="L469" s="370"/>
      <c r="M469" s="370"/>
      <c r="N469" s="370"/>
      <c r="O469" s="370"/>
      <c r="P469" s="370"/>
      <c r="Q469" s="370"/>
      <c r="R469" s="370"/>
      <c r="S469" s="370"/>
      <c r="T469" s="370"/>
      <c r="U469" s="370"/>
      <c r="V469" s="370"/>
      <c r="W469" s="347">
        <f ca="1">SUM(W465:X468)</f>
        <v>0</v>
      </c>
      <c r="X469" s="347"/>
      <c r="Y469" s="67"/>
      <c r="Z469" s="67"/>
    </row>
    <row r="470" spans="1:49" ht="7.95" customHeight="1" x14ac:dyDescent="0.3">
      <c r="A470" s="12"/>
      <c r="B470" s="358"/>
      <c r="C470" s="358"/>
      <c r="D470" s="358"/>
      <c r="E470" s="358"/>
      <c r="F470" s="358"/>
      <c r="G470" s="358"/>
      <c r="H470" s="358"/>
      <c r="I470" s="358"/>
      <c r="J470" s="358"/>
      <c r="K470" s="358"/>
      <c r="L470" s="358"/>
      <c r="M470" s="358"/>
      <c r="N470" s="358"/>
      <c r="O470" s="358"/>
      <c r="P470" s="358"/>
      <c r="Q470" s="358"/>
      <c r="R470" s="358"/>
      <c r="S470" s="358"/>
      <c r="T470" s="358"/>
      <c r="U470" s="358"/>
      <c r="V470" s="358"/>
      <c r="W470" s="358"/>
      <c r="X470" s="358"/>
      <c r="Y470" s="2"/>
      <c r="Z470" s="2"/>
    </row>
    <row r="471" spans="1:49" ht="14.4" customHeight="1" x14ac:dyDescent="0.3">
      <c r="A471" s="8"/>
      <c r="B471" s="364" t="s">
        <v>105</v>
      </c>
      <c r="C471" s="364"/>
      <c r="D471" s="364"/>
      <c r="E471" s="364"/>
      <c r="F471" s="364"/>
      <c r="G471" s="364"/>
      <c r="H471" s="364"/>
      <c r="I471" s="364"/>
      <c r="J471" s="364"/>
      <c r="K471" s="364"/>
      <c r="L471" s="364"/>
      <c r="M471" s="364"/>
      <c r="N471" s="364"/>
      <c r="O471" s="364"/>
      <c r="P471" s="364"/>
      <c r="Q471" s="364"/>
      <c r="R471" s="364"/>
      <c r="S471" s="364"/>
      <c r="T471" s="364"/>
      <c r="U471" s="364"/>
      <c r="V471" s="518"/>
      <c r="W471" s="464">
        <f ca="1">W469</f>
        <v>0</v>
      </c>
      <c r="X471" s="465"/>
      <c r="Y471" s="2"/>
      <c r="Z471" s="2"/>
      <c r="AA471" s="423"/>
    </row>
    <row r="472" spans="1:49" ht="62.4" customHeight="1" x14ac:dyDescent="0.3">
      <c r="A472" s="8"/>
      <c r="B472" s="531" t="s">
        <v>332</v>
      </c>
      <c r="C472" s="531"/>
      <c r="D472" s="531"/>
      <c r="E472" s="531"/>
      <c r="F472" s="531"/>
      <c r="G472" s="531"/>
      <c r="H472" s="531"/>
      <c r="I472" s="531"/>
      <c r="J472" s="531"/>
      <c r="K472" s="531"/>
      <c r="L472" s="531"/>
      <c r="M472" s="531"/>
      <c r="N472" s="531"/>
      <c r="O472" s="531"/>
      <c r="P472" s="531"/>
      <c r="Q472" s="531"/>
      <c r="R472" s="531"/>
      <c r="S472" s="531"/>
      <c r="T472" s="531"/>
      <c r="U472" s="531"/>
      <c r="V472" s="531"/>
      <c r="W472" s="531"/>
      <c r="X472" s="531"/>
      <c r="Y472" s="2"/>
      <c r="Z472" s="2"/>
      <c r="AA472" s="423"/>
    </row>
    <row r="473" spans="1:49" x14ac:dyDescent="0.3">
      <c r="A473" s="12"/>
      <c r="B473" s="358"/>
      <c r="C473" s="358"/>
      <c r="D473" s="358"/>
      <c r="E473" s="358"/>
      <c r="F473" s="358"/>
      <c r="G473" s="358"/>
      <c r="H473" s="358"/>
      <c r="I473" s="358"/>
      <c r="J473" s="358"/>
      <c r="K473" s="358"/>
      <c r="L473" s="358"/>
      <c r="M473" s="358"/>
      <c r="N473" s="358"/>
      <c r="O473" s="358"/>
      <c r="P473" s="358"/>
      <c r="Q473" s="358"/>
      <c r="R473" s="358"/>
      <c r="S473" s="358"/>
      <c r="T473" s="358"/>
      <c r="U473" s="358"/>
      <c r="V473" s="358"/>
      <c r="W473" s="358"/>
      <c r="X473" s="358"/>
      <c r="Y473" s="2"/>
      <c r="Z473" s="2"/>
      <c r="AA473" s="423"/>
    </row>
    <row r="474" spans="1:49" ht="58.8" customHeight="1" x14ac:dyDescent="0.3">
      <c r="A474" s="87" t="s">
        <v>393</v>
      </c>
      <c r="B474" s="349" t="s">
        <v>325</v>
      </c>
      <c r="C474" s="349"/>
      <c r="D474" s="349"/>
      <c r="E474" s="349"/>
      <c r="F474" s="349"/>
      <c r="G474" s="349"/>
      <c r="H474" s="349"/>
      <c r="I474" s="349"/>
      <c r="J474" s="349"/>
      <c r="K474" s="349"/>
      <c r="L474" s="349"/>
      <c r="M474" s="349"/>
      <c r="N474" s="349"/>
      <c r="O474" s="349"/>
      <c r="P474" s="349"/>
      <c r="Q474" s="349"/>
      <c r="R474" s="349"/>
      <c r="S474" s="349"/>
      <c r="T474" s="349"/>
      <c r="U474" s="349"/>
      <c r="V474" s="349"/>
      <c r="W474" s="349"/>
      <c r="X474" s="54"/>
      <c r="Y474" s="2"/>
      <c r="Z474" s="2"/>
      <c r="AA474" s="423"/>
    </row>
    <row r="475" spans="1:49" ht="15.6" customHeight="1" x14ac:dyDescent="0.3">
      <c r="A475" s="52"/>
      <c r="B475" s="349"/>
      <c r="C475" s="349"/>
      <c r="D475" s="349"/>
      <c r="E475" s="349"/>
      <c r="F475" s="349"/>
      <c r="G475" s="349"/>
      <c r="H475" s="349"/>
      <c r="I475" s="349"/>
      <c r="J475" s="349"/>
      <c r="K475" s="349"/>
      <c r="L475" s="349"/>
      <c r="M475" s="349"/>
      <c r="N475" s="349"/>
      <c r="O475" s="349"/>
      <c r="P475" s="349"/>
      <c r="Q475" s="349"/>
      <c r="R475" s="349"/>
      <c r="S475" s="349"/>
      <c r="T475" s="349"/>
      <c r="U475" s="349"/>
      <c r="V475" s="349"/>
      <c r="W475" s="349"/>
      <c r="X475" s="40" t="s">
        <v>32</v>
      </c>
      <c r="Y475" s="2"/>
      <c r="Z475" s="2"/>
      <c r="AA475" s="59"/>
    </row>
    <row r="476" spans="1:49" ht="7.95" customHeight="1" x14ac:dyDescent="0.3">
      <c r="A476" s="12"/>
      <c r="B476" s="516"/>
      <c r="C476" s="516"/>
      <c r="D476" s="516"/>
      <c r="E476" s="516"/>
      <c r="F476" s="516"/>
      <c r="G476" s="516"/>
      <c r="H476" s="516"/>
      <c r="I476" s="516"/>
      <c r="J476" s="516"/>
      <c r="K476" s="516"/>
      <c r="L476" s="516"/>
      <c r="M476" s="516"/>
      <c r="N476" s="516"/>
      <c r="O476" s="516"/>
      <c r="P476" s="516"/>
      <c r="Q476" s="516"/>
      <c r="R476" s="516"/>
      <c r="S476" s="516"/>
      <c r="T476" s="516"/>
      <c r="U476" s="516"/>
      <c r="V476" s="516"/>
      <c r="W476" s="516"/>
      <c r="X476" s="516"/>
      <c r="Y476" s="2"/>
      <c r="Z476" s="2"/>
      <c r="AA476" s="59"/>
    </row>
    <row r="477" spans="1:49" ht="18" customHeight="1" x14ac:dyDescent="0.3">
      <c r="A477" s="493" t="s">
        <v>106</v>
      </c>
      <c r="B477" s="494"/>
      <c r="C477" s="494"/>
      <c r="D477" s="494"/>
      <c r="E477" s="494"/>
      <c r="F477" s="494"/>
      <c r="G477" s="494"/>
      <c r="H477" s="494"/>
      <c r="I477" s="494"/>
      <c r="J477" s="494"/>
      <c r="K477" s="494"/>
      <c r="L477" s="494"/>
      <c r="M477" s="494"/>
      <c r="N477" s="494"/>
      <c r="O477" s="494"/>
      <c r="P477" s="494"/>
      <c r="Q477" s="494"/>
      <c r="R477" s="494"/>
      <c r="S477" s="494"/>
      <c r="T477" s="494"/>
      <c r="U477" s="494"/>
      <c r="V477" s="494"/>
      <c r="W477" s="494"/>
      <c r="X477" s="495"/>
      <c r="Y477" s="5"/>
      <c r="Z477" s="5"/>
      <c r="AA477" s="59"/>
      <c r="AB477" s="5"/>
      <c r="AC477" s="5"/>
      <c r="AD477" s="5"/>
      <c r="AE477" s="5"/>
      <c r="AF477" s="5"/>
      <c r="AG477" s="5"/>
      <c r="AH477" s="5"/>
      <c r="AI477" s="5"/>
      <c r="AJ477" s="5"/>
      <c r="AK477" s="5"/>
      <c r="AL477" s="5"/>
      <c r="AM477" s="5"/>
      <c r="AN477" s="5"/>
      <c r="AO477" s="5"/>
      <c r="AP477" s="5"/>
      <c r="AQ477" s="5"/>
      <c r="AR477" s="5"/>
    </row>
    <row r="478" spans="1:49" ht="7.95" customHeight="1" x14ac:dyDescent="0.3">
      <c r="A478" s="12"/>
      <c r="B478" s="513"/>
      <c r="C478" s="513"/>
      <c r="D478" s="513"/>
      <c r="E478" s="513"/>
      <c r="F478" s="513"/>
      <c r="G478" s="513"/>
      <c r="H478" s="513"/>
      <c r="I478" s="513"/>
      <c r="J478" s="513"/>
      <c r="K478" s="513"/>
      <c r="L478" s="513"/>
      <c r="M478" s="513"/>
      <c r="N478" s="513"/>
      <c r="O478" s="513"/>
      <c r="P478" s="513"/>
      <c r="Q478" s="513"/>
      <c r="R478" s="513"/>
      <c r="S478" s="513"/>
      <c r="T478" s="513"/>
      <c r="U478" s="513"/>
      <c r="V478" s="513"/>
      <c r="W478" s="513"/>
      <c r="X478" s="513"/>
      <c r="Y478" s="2"/>
      <c r="Z478" s="2"/>
      <c r="AA478" s="59"/>
    </row>
    <row r="479" spans="1:49" s="1" customFormat="1" ht="15" customHeight="1" x14ac:dyDescent="0.3">
      <c r="A479" s="8" t="s">
        <v>117</v>
      </c>
      <c r="B479" s="396" t="s">
        <v>107</v>
      </c>
      <c r="C479" s="396"/>
      <c r="D479" s="396"/>
      <c r="E479" s="396"/>
      <c r="F479" s="396"/>
      <c r="G479" s="396"/>
      <c r="H479" s="396"/>
      <c r="I479" s="396"/>
      <c r="J479" s="396"/>
      <c r="K479" s="396"/>
      <c r="L479" s="396"/>
      <c r="M479" s="396"/>
      <c r="N479" s="396"/>
      <c r="O479" s="396"/>
      <c r="P479" s="396"/>
      <c r="Q479" s="396"/>
      <c r="R479" s="396"/>
      <c r="S479" s="396"/>
      <c r="T479" s="396"/>
      <c r="U479" s="396"/>
      <c r="V479" s="396"/>
      <c r="W479" s="396"/>
      <c r="X479" s="396"/>
      <c r="AA479" s="514"/>
      <c r="AB479" s="514"/>
      <c r="AC479" s="514"/>
      <c r="AD479" s="514"/>
      <c r="AE479" s="514"/>
      <c r="AF479" s="514"/>
      <c r="AG479" s="514"/>
      <c r="AH479" s="514"/>
      <c r="AI479" s="514"/>
      <c r="AJ479" s="514"/>
      <c r="AK479" s="514"/>
      <c r="AL479" s="514"/>
      <c r="AM479" s="514"/>
      <c r="AN479" s="514"/>
      <c r="AO479" s="514"/>
      <c r="AP479" s="514"/>
      <c r="AQ479" s="514"/>
      <c r="AR479" s="514"/>
      <c r="AS479" s="514"/>
      <c r="AT479" s="514"/>
      <c r="AU479" s="514"/>
      <c r="AV479" s="514"/>
      <c r="AW479" s="514"/>
    </row>
    <row r="480" spans="1:49" ht="15.75" customHeight="1" x14ac:dyDescent="0.3">
      <c r="A480" s="52"/>
      <c r="B480" s="449" t="s">
        <v>622</v>
      </c>
      <c r="C480" s="449"/>
      <c r="D480" s="449"/>
      <c r="E480" s="449"/>
      <c r="F480" s="449"/>
      <c r="G480" s="449"/>
      <c r="H480" s="449"/>
      <c r="I480" s="449"/>
      <c r="J480" s="449"/>
      <c r="K480" s="449"/>
      <c r="L480" s="449"/>
      <c r="M480" s="449"/>
      <c r="N480" s="449"/>
      <c r="O480" s="449"/>
      <c r="P480" s="449"/>
      <c r="Q480" s="449"/>
      <c r="R480" s="449"/>
      <c r="S480" s="449"/>
      <c r="T480" s="449"/>
      <c r="U480" s="449"/>
      <c r="V480" s="449"/>
      <c r="W480" s="449"/>
      <c r="X480" s="449"/>
      <c r="Y480" s="2"/>
      <c r="Z480" s="2"/>
      <c r="AA480" s="514"/>
      <c r="AB480" s="514"/>
      <c r="AC480" s="514"/>
      <c r="AD480" s="514"/>
      <c r="AE480" s="514"/>
      <c r="AF480" s="514"/>
      <c r="AG480" s="514"/>
      <c r="AH480" s="514"/>
      <c r="AI480" s="514"/>
      <c r="AJ480" s="514"/>
      <c r="AK480" s="514"/>
      <c r="AL480" s="514"/>
      <c r="AM480" s="514"/>
      <c r="AN480" s="514"/>
      <c r="AO480" s="514"/>
      <c r="AP480" s="514"/>
      <c r="AQ480" s="514"/>
      <c r="AR480" s="514"/>
      <c r="AS480" s="514"/>
      <c r="AT480" s="514"/>
      <c r="AU480" s="514"/>
      <c r="AV480" s="514"/>
      <c r="AW480" s="514"/>
    </row>
    <row r="481" spans="1:49" ht="15.75" customHeight="1" x14ac:dyDescent="0.3">
      <c r="A481" s="52"/>
      <c r="B481" s="449" t="s">
        <v>623</v>
      </c>
      <c r="C481" s="449"/>
      <c r="D481" s="449"/>
      <c r="E481" s="449"/>
      <c r="F481" s="449"/>
      <c r="G481" s="449"/>
      <c r="H481" s="449"/>
      <c r="I481" s="449"/>
      <c r="J481" s="449"/>
      <c r="K481" s="449"/>
      <c r="L481" s="449"/>
      <c r="M481" s="449"/>
      <c r="N481" s="449"/>
      <c r="O481" s="449"/>
      <c r="P481" s="449"/>
      <c r="Q481" s="449"/>
      <c r="R481" s="449"/>
      <c r="S481" s="449"/>
      <c r="T481" s="449"/>
      <c r="U481" s="449"/>
      <c r="V481" s="449"/>
      <c r="W481" s="449"/>
      <c r="X481" s="449"/>
      <c r="Y481" s="2"/>
      <c r="Z481" s="2"/>
      <c r="AA481" s="514"/>
      <c r="AB481" s="514"/>
      <c r="AC481" s="514"/>
      <c r="AD481" s="514"/>
      <c r="AE481" s="514"/>
      <c r="AF481" s="514"/>
      <c r="AG481" s="514"/>
      <c r="AH481" s="514"/>
      <c r="AI481" s="514"/>
      <c r="AJ481" s="514"/>
      <c r="AK481" s="514"/>
      <c r="AL481" s="514"/>
      <c r="AM481" s="514"/>
      <c r="AN481" s="514"/>
      <c r="AO481" s="514"/>
      <c r="AP481" s="514"/>
      <c r="AQ481" s="514"/>
      <c r="AR481" s="514"/>
      <c r="AS481" s="514"/>
      <c r="AT481" s="514"/>
      <c r="AU481" s="514"/>
      <c r="AV481" s="514"/>
      <c r="AW481" s="514"/>
    </row>
    <row r="482" spans="1:49" s="22" customFormat="1" x14ac:dyDescent="0.3">
      <c r="A482" s="62"/>
      <c r="B482" s="440" t="s">
        <v>613</v>
      </c>
      <c r="C482" s="440"/>
      <c r="D482" s="440"/>
      <c r="E482" s="440"/>
      <c r="F482" s="440"/>
      <c r="G482" s="440"/>
      <c r="H482" s="440"/>
      <c r="I482" s="440"/>
      <c r="J482" s="440"/>
      <c r="K482" s="440"/>
      <c r="L482" s="440"/>
      <c r="M482" s="440"/>
      <c r="N482" s="440"/>
      <c r="O482" s="440"/>
      <c r="P482" s="440"/>
      <c r="Q482" s="440"/>
      <c r="R482" s="440"/>
      <c r="S482" s="440"/>
      <c r="T482" s="440"/>
      <c r="U482" s="440"/>
      <c r="V482" s="440"/>
      <c r="W482" s="440"/>
      <c r="X482" s="440"/>
    </row>
    <row r="483" spans="1:49" s="1" customFormat="1" ht="15" hidden="1" customHeight="1" x14ac:dyDescent="0.3">
      <c r="A483" s="8"/>
      <c r="C483" s="449"/>
      <c r="D483" s="449"/>
      <c r="E483" s="449"/>
      <c r="F483" s="449"/>
      <c r="G483" s="449"/>
      <c r="H483" s="449"/>
      <c r="I483" s="449"/>
      <c r="J483" s="449"/>
      <c r="K483" s="449"/>
      <c r="L483" s="449"/>
      <c r="M483" s="449"/>
      <c r="N483" s="449"/>
      <c r="O483" s="449"/>
      <c r="P483" s="449"/>
      <c r="Q483" s="449"/>
      <c r="R483" s="449"/>
      <c r="S483" s="449"/>
      <c r="T483" s="449"/>
      <c r="U483" s="449"/>
      <c r="V483" s="449"/>
      <c r="W483" s="449"/>
      <c r="X483" s="449"/>
      <c r="AA483" s="59"/>
    </row>
    <row r="484" spans="1:49" ht="7.95" customHeight="1" x14ac:dyDescent="0.3">
      <c r="A484" s="12"/>
      <c r="B484" s="358"/>
      <c r="C484" s="358"/>
      <c r="D484" s="358"/>
      <c r="E484" s="358"/>
      <c r="F484" s="358"/>
      <c r="G484" s="358"/>
      <c r="H484" s="358"/>
      <c r="I484" s="358"/>
      <c r="J484" s="358"/>
      <c r="K484" s="358"/>
      <c r="L484" s="358"/>
      <c r="M484" s="358"/>
      <c r="N484" s="358"/>
      <c r="O484" s="358"/>
      <c r="P484" s="358"/>
      <c r="Q484" s="358"/>
      <c r="R484" s="358"/>
      <c r="S484" s="358"/>
      <c r="T484" s="358"/>
      <c r="U484" s="358"/>
      <c r="V484" s="358"/>
      <c r="W484" s="358"/>
      <c r="X484" s="358"/>
      <c r="Y484" s="2"/>
      <c r="Z484" s="2"/>
      <c r="AA484" s="59"/>
    </row>
    <row r="485" spans="1:49" ht="15.75" customHeight="1" x14ac:dyDescent="0.3">
      <c r="A485" s="52"/>
      <c r="B485" s="349" t="s">
        <v>108</v>
      </c>
      <c r="C485" s="349"/>
      <c r="D485" s="349"/>
      <c r="E485" s="349"/>
      <c r="F485" s="349"/>
      <c r="G485" s="349"/>
      <c r="H485" s="349"/>
      <c r="I485" s="349"/>
      <c r="J485" s="349"/>
      <c r="K485" s="349"/>
      <c r="L485" s="349"/>
      <c r="M485" s="349"/>
      <c r="N485" s="349"/>
      <c r="O485" s="349"/>
      <c r="P485" s="349"/>
      <c r="Q485" s="349"/>
      <c r="R485" s="349"/>
      <c r="S485" s="349"/>
      <c r="T485" s="349"/>
      <c r="U485" s="349"/>
      <c r="V485" s="349"/>
      <c r="W485" s="349"/>
      <c r="X485" s="40" t="s">
        <v>32</v>
      </c>
      <c r="Y485" s="2"/>
      <c r="Z485" s="2"/>
      <c r="AA485" s="59"/>
    </row>
    <row r="486" spans="1:49" ht="7.95" customHeight="1" x14ac:dyDescent="0.3">
      <c r="A486" s="12"/>
      <c r="B486" s="516"/>
      <c r="C486" s="516"/>
      <c r="D486" s="516"/>
      <c r="E486" s="516"/>
      <c r="F486" s="516"/>
      <c r="G486" s="516"/>
      <c r="H486" s="516"/>
      <c r="I486" s="516"/>
      <c r="J486" s="516"/>
      <c r="K486" s="516"/>
      <c r="L486" s="516"/>
      <c r="M486" s="516"/>
      <c r="N486" s="516"/>
      <c r="O486" s="516"/>
      <c r="P486" s="516"/>
      <c r="Q486" s="516"/>
      <c r="R486" s="516"/>
      <c r="S486" s="516"/>
      <c r="T486" s="516"/>
      <c r="U486" s="516"/>
      <c r="V486" s="516"/>
      <c r="W486" s="516"/>
      <c r="X486" s="516"/>
      <c r="Y486" s="2"/>
      <c r="Z486" s="2"/>
      <c r="AA486" s="59"/>
    </row>
    <row r="487" spans="1:49" ht="18" customHeight="1" x14ac:dyDescent="0.3">
      <c r="A487" s="493" t="s">
        <v>109</v>
      </c>
      <c r="B487" s="494"/>
      <c r="C487" s="494"/>
      <c r="D487" s="494"/>
      <c r="E487" s="494"/>
      <c r="F487" s="494"/>
      <c r="G487" s="494"/>
      <c r="H487" s="494"/>
      <c r="I487" s="494"/>
      <c r="J487" s="494"/>
      <c r="K487" s="494"/>
      <c r="L487" s="494"/>
      <c r="M487" s="494"/>
      <c r="N487" s="494"/>
      <c r="O487" s="494"/>
      <c r="P487" s="494"/>
      <c r="Q487" s="494"/>
      <c r="R487" s="494"/>
      <c r="S487" s="494"/>
      <c r="T487" s="494"/>
      <c r="U487" s="494"/>
      <c r="V487" s="494"/>
      <c r="W487" s="494"/>
      <c r="X487" s="495"/>
      <c r="Y487" s="5"/>
      <c r="Z487" s="5"/>
      <c r="AA487" s="59"/>
      <c r="AB487" s="5"/>
      <c r="AC487" s="5"/>
      <c r="AD487" s="5"/>
      <c r="AE487" s="5"/>
      <c r="AF487" s="5"/>
      <c r="AG487" s="5"/>
      <c r="AH487" s="5"/>
      <c r="AI487" s="5"/>
      <c r="AJ487" s="5"/>
      <c r="AK487" s="5"/>
      <c r="AL487" s="5"/>
      <c r="AM487" s="5"/>
      <c r="AN487" s="5"/>
      <c r="AO487" s="5"/>
      <c r="AP487" s="5"/>
      <c r="AQ487" s="5"/>
      <c r="AR487" s="5"/>
    </row>
    <row r="488" spans="1:49" ht="7.95" customHeight="1" x14ac:dyDescent="0.3">
      <c r="A488" s="12"/>
      <c r="B488" s="513"/>
      <c r="C488" s="513"/>
      <c r="D488" s="513"/>
      <c r="E488" s="513"/>
      <c r="F488" s="513"/>
      <c r="G488" s="513"/>
      <c r="H488" s="513"/>
      <c r="I488" s="513"/>
      <c r="J488" s="513"/>
      <c r="K488" s="513"/>
      <c r="L488" s="513"/>
      <c r="M488" s="513"/>
      <c r="N488" s="513"/>
      <c r="O488" s="513"/>
      <c r="P488" s="513"/>
      <c r="Q488" s="513"/>
      <c r="R488" s="513"/>
      <c r="S488" s="513"/>
      <c r="T488" s="513"/>
      <c r="U488" s="513"/>
      <c r="V488" s="513"/>
      <c r="W488" s="513"/>
      <c r="X488" s="513"/>
      <c r="Y488" s="2"/>
      <c r="Z488" s="2"/>
      <c r="AA488" s="59"/>
    </row>
    <row r="489" spans="1:49" s="1" customFormat="1" ht="15" customHeight="1" x14ac:dyDescent="0.3">
      <c r="A489" s="8" t="s">
        <v>120</v>
      </c>
      <c r="B489" s="396" t="s">
        <v>300</v>
      </c>
      <c r="C489" s="396"/>
      <c r="D489" s="396"/>
      <c r="E489" s="396"/>
      <c r="F489" s="396"/>
      <c r="G489" s="396"/>
      <c r="H489" s="396"/>
      <c r="I489" s="396"/>
      <c r="J489" s="396"/>
      <c r="K489" s="396"/>
      <c r="L489" s="396"/>
      <c r="M489" s="396"/>
      <c r="N489" s="396"/>
      <c r="O489" s="396"/>
      <c r="P489" s="396"/>
      <c r="Q489" s="396"/>
      <c r="R489" s="396"/>
      <c r="S489" s="396"/>
      <c r="T489" s="396"/>
      <c r="U489" s="396"/>
      <c r="V489" s="396"/>
      <c r="W489" s="396"/>
      <c r="X489" s="40" t="s">
        <v>32</v>
      </c>
      <c r="AA489" s="59"/>
    </row>
    <row r="490" spans="1:49" s="1" customFormat="1" ht="15" customHeight="1" x14ac:dyDescent="0.3">
      <c r="A490" s="8"/>
      <c r="B490" s="449" t="s">
        <v>624</v>
      </c>
      <c r="C490" s="449"/>
      <c r="D490" s="449"/>
      <c r="E490" s="449"/>
      <c r="F490" s="449"/>
      <c r="G490" s="449"/>
      <c r="H490" s="449"/>
      <c r="I490" s="449"/>
      <c r="J490" s="449"/>
      <c r="K490" s="449"/>
      <c r="L490" s="449"/>
      <c r="M490" s="449"/>
      <c r="N490" s="449"/>
      <c r="O490" s="449"/>
      <c r="P490" s="449"/>
      <c r="Q490" s="449"/>
      <c r="R490" s="449"/>
      <c r="S490" s="449"/>
      <c r="T490" s="449"/>
      <c r="U490" s="449"/>
      <c r="V490" s="449"/>
      <c r="W490" s="449"/>
      <c r="X490" s="449"/>
      <c r="AA490" s="59"/>
    </row>
    <row r="491" spans="1:49" ht="14.4" customHeight="1" x14ac:dyDescent="0.3">
      <c r="A491" s="14"/>
      <c r="B491" s="449" t="s">
        <v>110</v>
      </c>
      <c r="C491" s="449"/>
      <c r="D491" s="449"/>
      <c r="E491" s="449"/>
      <c r="F491" s="449"/>
      <c r="G491" s="449"/>
      <c r="H491" s="449"/>
      <c r="I491" s="449"/>
      <c r="J491" s="449"/>
      <c r="K491" s="449"/>
      <c r="L491" s="449"/>
      <c r="M491" s="449"/>
      <c r="N491" s="449"/>
      <c r="O491" s="449"/>
      <c r="P491" s="449"/>
      <c r="Q491" s="449"/>
      <c r="R491" s="449"/>
      <c r="S491" s="449"/>
      <c r="T491" s="449"/>
      <c r="U491" s="449"/>
      <c r="V491" s="449"/>
      <c r="W491" s="449"/>
      <c r="X491" s="449"/>
      <c r="Y491" s="2"/>
      <c r="Z491" s="2"/>
      <c r="AA491" s="59"/>
    </row>
    <row r="492" spans="1:49" ht="14.4" customHeight="1" x14ac:dyDescent="0.3">
      <c r="A492" s="14"/>
      <c r="B492" s="449" t="s">
        <v>111</v>
      </c>
      <c r="C492" s="449"/>
      <c r="D492" s="449"/>
      <c r="E492" s="449"/>
      <c r="F492" s="449"/>
      <c r="G492" s="449"/>
      <c r="H492" s="449"/>
      <c r="I492" s="449"/>
      <c r="J492" s="449"/>
      <c r="K492" s="449"/>
      <c r="L492" s="449"/>
      <c r="M492" s="449"/>
      <c r="N492" s="449"/>
      <c r="O492" s="449"/>
      <c r="P492" s="449"/>
      <c r="Q492" s="449"/>
      <c r="R492" s="449"/>
      <c r="S492" s="449"/>
      <c r="T492" s="449"/>
      <c r="U492" s="449"/>
      <c r="V492" s="449"/>
      <c r="W492" s="449"/>
      <c r="X492" s="449"/>
      <c r="Y492" s="2"/>
      <c r="Z492" s="2"/>
      <c r="AA492" s="59"/>
    </row>
    <row r="493" spans="1:49" ht="7.95" customHeight="1" x14ac:dyDescent="0.3">
      <c r="A493" s="12"/>
      <c r="B493" s="358"/>
      <c r="C493" s="358"/>
      <c r="D493" s="358"/>
      <c r="E493" s="358"/>
      <c r="F493" s="358"/>
      <c r="G493" s="358"/>
      <c r="H493" s="358"/>
      <c r="I493" s="358"/>
      <c r="J493" s="358"/>
      <c r="K493" s="358"/>
      <c r="L493" s="358"/>
      <c r="M493" s="358"/>
      <c r="N493" s="358"/>
      <c r="O493" s="358"/>
      <c r="P493" s="358"/>
      <c r="Q493" s="358"/>
      <c r="R493" s="358"/>
      <c r="S493" s="358"/>
      <c r="T493" s="358"/>
      <c r="U493" s="358"/>
      <c r="V493" s="358"/>
      <c r="W493" s="358"/>
      <c r="X493" s="358"/>
      <c r="Y493" s="2"/>
      <c r="Z493" s="2"/>
      <c r="AA493" s="59"/>
    </row>
    <row r="494" spans="1:49" s="1" customFormat="1" ht="15" customHeight="1" x14ac:dyDescent="0.3">
      <c r="A494" s="8"/>
      <c r="B494" s="349" t="s">
        <v>112</v>
      </c>
      <c r="C494" s="349"/>
      <c r="D494" s="349"/>
      <c r="E494" s="349"/>
      <c r="F494" s="349"/>
      <c r="G494" s="349"/>
      <c r="H494" s="349"/>
      <c r="I494" s="349"/>
      <c r="J494" s="349"/>
      <c r="K494" s="349"/>
      <c r="L494" s="349"/>
      <c r="M494" s="349"/>
      <c r="N494" s="349"/>
      <c r="O494" s="349"/>
      <c r="P494" s="349"/>
      <c r="Q494" s="349"/>
      <c r="R494" s="349"/>
      <c r="S494" s="349"/>
      <c r="T494" s="349"/>
      <c r="U494" s="349"/>
      <c r="V494" s="349"/>
      <c r="W494" s="349"/>
      <c r="X494" s="40" t="s">
        <v>32</v>
      </c>
      <c r="AA494" s="59"/>
    </row>
    <row r="495" spans="1:49" ht="7.95" customHeight="1" x14ac:dyDescent="0.3">
      <c r="A495" s="12"/>
      <c r="B495" s="516"/>
      <c r="C495" s="516"/>
      <c r="D495" s="516"/>
      <c r="E495" s="516"/>
      <c r="F495" s="516"/>
      <c r="G495" s="516"/>
      <c r="H495" s="516"/>
      <c r="I495" s="516"/>
      <c r="J495" s="516"/>
      <c r="K495" s="516"/>
      <c r="L495" s="516"/>
      <c r="M495" s="516"/>
      <c r="N495" s="516"/>
      <c r="O495" s="516"/>
      <c r="P495" s="516"/>
      <c r="Q495" s="516"/>
      <c r="R495" s="516"/>
      <c r="S495" s="516"/>
      <c r="T495" s="516"/>
      <c r="U495" s="516"/>
      <c r="V495" s="516"/>
      <c r="W495" s="516"/>
      <c r="X495" s="516"/>
      <c r="Y495" s="2"/>
      <c r="Z495" s="2"/>
    </row>
    <row r="496" spans="1:49" ht="18" customHeight="1" x14ac:dyDescent="0.3">
      <c r="A496" s="493" t="s">
        <v>113</v>
      </c>
      <c r="B496" s="494"/>
      <c r="C496" s="494"/>
      <c r="D496" s="494"/>
      <c r="E496" s="494"/>
      <c r="F496" s="494"/>
      <c r="G496" s="494"/>
      <c r="H496" s="494"/>
      <c r="I496" s="494"/>
      <c r="J496" s="494"/>
      <c r="K496" s="494"/>
      <c r="L496" s="494"/>
      <c r="M496" s="494"/>
      <c r="N496" s="494"/>
      <c r="O496" s="494"/>
      <c r="P496" s="494"/>
      <c r="Q496" s="494"/>
      <c r="R496" s="494"/>
      <c r="S496" s="494"/>
      <c r="T496" s="494"/>
      <c r="U496" s="494"/>
      <c r="V496" s="494"/>
      <c r="W496" s="494"/>
      <c r="X496" s="495"/>
      <c r="Y496" s="5"/>
      <c r="Z496" s="5"/>
      <c r="AA496" s="44"/>
      <c r="AB496" s="5"/>
      <c r="AC496" s="5"/>
      <c r="AD496" s="5"/>
      <c r="AE496" s="5"/>
      <c r="AF496" s="5"/>
      <c r="AG496" s="5"/>
      <c r="AH496" s="5"/>
      <c r="AI496" s="5"/>
      <c r="AJ496" s="5"/>
      <c r="AK496" s="5"/>
      <c r="AL496" s="5"/>
      <c r="AM496" s="5"/>
      <c r="AN496" s="5"/>
      <c r="AO496" s="5"/>
      <c r="AP496" s="5"/>
      <c r="AQ496" s="5"/>
      <c r="AR496" s="5"/>
    </row>
    <row r="497" spans="1:44" ht="7.95" customHeight="1" x14ac:dyDescent="0.3">
      <c r="A497" s="12"/>
      <c r="B497" s="513"/>
      <c r="C497" s="513"/>
      <c r="D497" s="513"/>
      <c r="E497" s="513"/>
      <c r="F497" s="513"/>
      <c r="G497" s="513"/>
      <c r="H497" s="513"/>
      <c r="I497" s="513"/>
      <c r="J497" s="513"/>
      <c r="K497" s="513"/>
      <c r="L497" s="513"/>
      <c r="M497" s="513"/>
      <c r="N497" s="513"/>
      <c r="O497" s="513"/>
      <c r="P497" s="513"/>
      <c r="Q497" s="513"/>
      <c r="R497" s="513"/>
      <c r="S497" s="513"/>
      <c r="T497" s="513"/>
      <c r="U497" s="513"/>
      <c r="V497" s="513"/>
      <c r="W497" s="513"/>
      <c r="X497" s="513"/>
      <c r="Y497" s="2"/>
      <c r="Z497" s="2"/>
    </row>
    <row r="498" spans="1:44" s="1" customFormat="1" ht="15" customHeight="1" x14ac:dyDescent="0.3">
      <c r="A498" s="8" t="s">
        <v>129</v>
      </c>
      <c r="B498" s="364" t="s">
        <v>615</v>
      </c>
      <c r="C498" s="364"/>
      <c r="D498" s="364"/>
      <c r="E498" s="364"/>
      <c r="F498" s="364"/>
      <c r="G498" s="364"/>
      <c r="H498" s="364"/>
      <c r="I498" s="364"/>
      <c r="J498" s="364"/>
      <c r="K498" s="364"/>
      <c r="L498" s="364"/>
      <c r="M498" s="364"/>
      <c r="N498" s="364"/>
      <c r="O498" s="364"/>
      <c r="P498" s="364"/>
      <c r="Q498" s="364"/>
      <c r="R498" s="364"/>
      <c r="S498" s="364"/>
      <c r="T498" s="364"/>
      <c r="U498" s="364"/>
      <c r="V498" s="364"/>
      <c r="W498" s="364"/>
      <c r="X498" s="364"/>
      <c r="AA498" s="60"/>
    </row>
    <row r="499" spans="1:44" ht="15.75" customHeight="1" x14ac:dyDescent="0.3">
      <c r="A499" s="52"/>
      <c r="B499" s="449" t="s">
        <v>114</v>
      </c>
      <c r="C499" s="449"/>
      <c r="D499" s="449"/>
      <c r="E499" s="449"/>
      <c r="F499" s="449"/>
      <c r="G499" s="449"/>
      <c r="H499" s="449"/>
      <c r="I499" s="449"/>
      <c r="J499" s="449"/>
      <c r="K499" s="449"/>
      <c r="L499" s="449"/>
      <c r="M499" s="449"/>
      <c r="N499" s="449"/>
      <c r="O499" s="449"/>
      <c r="P499" s="449"/>
      <c r="Q499" s="449"/>
      <c r="R499" s="449"/>
      <c r="S499" s="449"/>
      <c r="T499" s="449"/>
      <c r="U499" s="449"/>
      <c r="V499" s="449"/>
      <c r="W499" s="449"/>
      <c r="X499" s="449"/>
      <c r="Y499" s="2"/>
      <c r="Z499" s="2"/>
    </row>
    <row r="500" spans="1:44" ht="7.95" customHeight="1" x14ac:dyDescent="0.3">
      <c r="A500" s="12"/>
      <c r="B500" s="358"/>
      <c r="C500" s="358"/>
      <c r="D500" s="358"/>
      <c r="E500" s="358"/>
      <c r="F500" s="358"/>
      <c r="G500" s="358"/>
      <c r="H500" s="358"/>
      <c r="I500" s="358"/>
      <c r="J500" s="358"/>
      <c r="K500" s="358"/>
      <c r="L500" s="358"/>
      <c r="M500" s="358"/>
      <c r="N500" s="358"/>
      <c r="O500" s="358"/>
      <c r="P500" s="358"/>
      <c r="Q500" s="358"/>
      <c r="R500" s="358"/>
      <c r="S500" s="358"/>
      <c r="T500" s="358"/>
      <c r="U500" s="358"/>
      <c r="V500" s="358"/>
      <c r="W500" s="358"/>
      <c r="X500" s="358"/>
      <c r="Y500" s="2"/>
      <c r="Z500" s="2"/>
    </row>
    <row r="501" spans="1:44" ht="15.75" customHeight="1" x14ac:dyDescent="0.3">
      <c r="A501" s="52"/>
      <c r="B501" s="349" t="s">
        <v>115</v>
      </c>
      <c r="C501" s="349"/>
      <c r="D501" s="349"/>
      <c r="E501" s="349"/>
      <c r="F501" s="349"/>
      <c r="G501" s="349"/>
      <c r="H501" s="349"/>
      <c r="I501" s="349"/>
      <c r="J501" s="349"/>
      <c r="K501" s="349"/>
      <c r="L501" s="349"/>
      <c r="M501" s="349"/>
      <c r="N501" s="349"/>
      <c r="O501" s="349"/>
      <c r="P501" s="349"/>
      <c r="Q501" s="349"/>
      <c r="R501" s="349"/>
      <c r="S501" s="349"/>
      <c r="T501" s="349"/>
      <c r="U501" s="349"/>
      <c r="V501" s="349"/>
      <c r="W501" s="349"/>
      <c r="X501" s="40" t="s">
        <v>32</v>
      </c>
      <c r="Y501" s="2"/>
      <c r="Z501" s="2"/>
    </row>
    <row r="502" spans="1:44" ht="7.95" customHeight="1" x14ac:dyDescent="0.3">
      <c r="A502" s="12"/>
      <c r="B502" s="516"/>
      <c r="C502" s="516"/>
      <c r="D502" s="516"/>
      <c r="E502" s="516"/>
      <c r="F502" s="516"/>
      <c r="G502" s="516"/>
      <c r="H502" s="516"/>
      <c r="I502" s="516"/>
      <c r="J502" s="516"/>
      <c r="K502" s="516"/>
      <c r="L502" s="516"/>
      <c r="M502" s="516"/>
      <c r="N502" s="516"/>
      <c r="O502" s="516"/>
      <c r="P502" s="516"/>
      <c r="Q502" s="516"/>
      <c r="R502" s="516"/>
      <c r="S502" s="516"/>
      <c r="T502" s="516"/>
      <c r="U502" s="516"/>
      <c r="V502" s="516"/>
      <c r="W502" s="516"/>
      <c r="X502" s="516"/>
      <c r="Y502" s="2"/>
      <c r="Z502" s="2"/>
    </row>
    <row r="503" spans="1:44" ht="18" customHeight="1" x14ac:dyDescent="0.3">
      <c r="A503" s="493" t="s">
        <v>116</v>
      </c>
      <c r="B503" s="494"/>
      <c r="C503" s="494"/>
      <c r="D503" s="494"/>
      <c r="E503" s="494"/>
      <c r="F503" s="494"/>
      <c r="G503" s="494"/>
      <c r="H503" s="494"/>
      <c r="I503" s="494"/>
      <c r="J503" s="494"/>
      <c r="K503" s="494"/>
      <c r="L503" s="494"/>
      <c r="M503" s="494"/>
      <c r="N503" s="494"/>
      <c r="O503" s="494"/>
      <c r="P503" s="494"/>
      <c r="Q503" s="494"/>
      <c r="R503" s="494"/>
      <c r="S503" s="494"/>
      <c r="T503" s="494"/>
      <c r="U503" s="494"/>
      <c r="V503" s="494"/>
      <c r="W503" s="494"/>
      <c r="X503" s="495"/>
      <c r="Y503" s="5"/>
      <c r="Z503" s="5"/>
      <c r="AA503" s="44"/>
      <c r="AB503" s="5"/>
      <c r="AC503" s="5"/>
      <c r="AD503" s="5"/>
      <c r="AE503" s="5"/>
      <c r="AF503" s="5"/>
      <c r="AG503" s="5"/>
      <c r="AH503" s="5"/>
      <c r="AI503" s="5"/>
      <c r="AJ503" s="5"/>
      <c r="AK503" s="5"/>
      <c r="AL503" s="5"/>
      <c r="AM503" s="5"/>
      <c r="AN503" s="5"/>
      <c r="AO503" s="5"/>
      <c r="AP503" s="5"/>
      <c r="AQ503" s="5"/>
      <c r="AR503" s="5"/>
    </row>
    <row r="504" spans="1:44" ht="7.95" customHeight="1" x14ac:dyDescent="0.3">
      <c r="A504" s="12"/>
      <c r="B504" s="513"/>
      <c r="C504" s="513"/>
      <c r="D504" s="513"/>
      <c r="E504" s="513"/>
      <c r="F504" s="513"/>
      <c r="G504" s="513"/>
      <c r="H504" s="513"/>
      <c r="I504" s="513"/>
      <c r="J504" s="513"/>
      <c r="K504" s="513"/>
      <c r="L504" s="513"/>
      <c r="M504" s="513"/>
      <c r="N504" s="513"/>
      <c r="O504" s="513"/>
      <c r="P504" s="513"/>
      <c r="Q504" s="513"/>
      <c r="R504" s="513"/>
      <c r="S504" s="513"/>
      <c r="T504" s="513"/>
      <c r="U504" s="513"/>
      <c r="V504" s="513"/>
      <c r="W504" s="513"/>
      <c r="X504" s="513"/>
      <c r="Y504" s="2"/>
      <c r="Z504" s="2"/>
    </row>
    <row r="505" spans="1:44" s="1" customFormat="1" ht="15" customHeight="1" x14ac:dyDescent="0.3">
      <c r="A505" s="8" t="s">
        <v>394</v>
      </c>
      <c r="B505" s="364" t="s">
        <v>614</v>
      </c>
      <c r="C505" s="364"/>
      <c r="D505" s="364"/>
      <c r="E505" s="364"/>
      <c r="F505" s="364"/>
      <c r="G505" s="364"/>
      <c r="H505" s="364"/>
      <c r="I505" s="364"/>
      <c r="J505" s="364"/>
      <c r="K505" s="364"/>
      <c r="L505" s="364"/>
      <c r="M505" s="364"/>
      <c r="N505" s="364"/>
      <c r="O505" s="364"/>
      <c r="P505" s="364"/>
      <c r="Q505" s="364"/>
      <c r="R505" s="364"/>
      <c r="S505" s="364"/>
      <c r="T505" s="364"/>
      <c r="U505" s="364"/>
      <c r="V505" s="364"/>
      <c r="W505" s="364"/>
      <c r="X505" s="364"/>
      <c r="AA505" s="60"/>
    </row>
    <row r="506" spans="1:44" ht="7.95" customHeight="1" x14ac:dyDescent="0.3">
      <c r="A506" s="12"/>
      <c r="B506" s="358"/>
      <c r="C506" s="358"/>
      <c r="D506" s="358"/>
      <c r="E506" s="358"/>
      <c r="F506" s="358"/>
      <c r="G506" s="358"/>
      <c r="H506" s="358"/>
      <c r="I506" s="358"/>
      <c r="J506" s="358"/>
      <c r="K506" s="358"/>
      <c r="L506" s="358"/>
      <c r="M506" s="358"/>
      <c r="N506" s="358"/>
      <c r="O506" s="358"/>
      <c r="P506" s="358"/>
      <c r="Q506" s="358"/>
      <c r="R506" s="358"/>
      <c r="S506" s="358"/>
      <c r="T506" s="358"/>
      <c r="U506" s="358"/>
      <c r="V506" s="358"/>
      <c r="W506" s="358"/>
      <c r="X506" s="358"/>
      <c r="Y506" s="2"/>
      <c r="Z506" s="2"/>
    </row>
    <row r="507" spans="1:44" ht="15.75" customHeight="1" x14ac:dyDescent="0.3">
      <c r="A507" s="52"/>
      <c r="B507" s="522" t="s">
        <v>118</v>
      </c>
      <c r="C507" s="522"/>
      <c r="D507" s="522"/>
      <c r="E507" s="522"/>
      <c r="F507" s="522"/>
      <c r="G507" s="522"/>
      <c r="H507" s="522"/>
      <c r="I507" s="522"/>
      <c r="J507" s="522"/>
      <c r="K507" s="522"/>
      <c r="L507" s="522"/>
      <c r="M507" s="522"/>
      <c r="N507" s="522"/>
      <c r="O507" s="522"/>
      <c r="P507" s="522"/>
      <c r="Q507" s="522"/>
      <c r="R507" s="522"/>
      <c r="S507" s="522"/>
      <c r="T507" s="522"/>
      <c r="U507" s="522"/>
      <c r="V507" s="522"/>
      <c r="W507" s="522"/>
      <c r="X507" s="40" t="s">
        <v>32</v>
      </c>
      <c r="Y507" s="2"/>
      <c r="Z507" s="2"/>
    </row>
    <row r="508" spans="1:44" ht="7.95" customHeight="1" x14ac:dyDescent="0.3">
      <c r="A508" s="12"/>
      <c r="B508" s="516"/>
      <c r="C508" s="516"/>
      <c r="D508" s="516"/>
      <c r="E508" s="516"/>
      <c r="F508" s="516"/>
      <c r="G508" s="516"/>
      <c r="H508" s="516"/>
      <c r="I508" s="516"/>
      <c r="J508" s="516"/>
      <c r="K508" s="516"/>
      <c r="L508" s="516"/>
      <c r="M508" s="516"/>
      <c r="N508" s="516"/>
      <c r="O508" s="516"/>
      <c r="P508" s="516"/>
      <c r="Q508" s="516"/>
      <c r="R508" s="516"/>
      <c r="S508" s="516"/>
      <c r="T508" s="516"/>
      <c r="U508" s="516"/>
      <c r="V508" s="516"/>
      <c r="W508" s="516"/>
      <c r="X508" s="516"/>
      <c r="Y508" s="2"/>
      <c r="Z508" s="2"/>
    </row>
    <row r="509" spans="1:44" ht="18" customHeight="1" x14ac:dyDescent="0.3">
      <c r="A509" s="493" t="s">
        <v>119</v>
      </c>
      <c r="B509" s="494"/>
      <c r="C509" s="494"/>
      <c r="D509" s="494"/>
      <c r="E509" s="494"/>
      <c r="F509" s="494"/>
      <c r="G509" s="494"/>
      <c r="H509" s="494"/>
      <c r="I509" s="494"/>
      <c r="J509" s="494"/>
      <c r="K509" s="494"/>
      <c r="L509" s="494"/>
      <c r="M509" s="494"/>
      <c r="N509" s="494"/>
      <c r="O509" s="494"/>
      <c r="P509" s="494"/>
      <c r="Q509" s="494"/>
      <c r="R509" s="494"/>
      <c r="S509" s="494"/>
      <c r="T509" s="494"/>
      <c r="U509" s="494"/>
      <c r="V509" s="494"/>
      <c r="W509" s="494"/>
      <c r="X509" s="495"/>
      <c r="Y509" s="5"/>
      <c r="Z509" s="5"/>
      <c r="AA509" s="44"/>
      <c r="AB509" s="5"/>
      <c r="AC509" s="5"/>
      <c r="AD509" s="5"/>
      <c r="AE509" s="5"/>
      <c r="AF509" s="5"/>
      <c r="AG509" s="5"/>
      <c r="AH509" s="5"/>
      <c r="AI509" s="5"/>
      <c r="AJ509" s="5"/>
      <c r="AK509" s="5"/>
      <c r="AL509" s="5"/>
      <c r="AM509" s="5"/>
      <c r="AN509" s="5"/>
      <c r="AO509" s="5"/>
      <c r="AP509" s="5"/>
      <c r="AQ509" s="5"/>
      <c r="AR509" s="5"/>
    </row>
    <row r="510" spans="1:44" ht="7.95" customHeight="1" x14ac:dyDescent="0.3">
      <c r="A510" s="12"/>
      <c r="B510" s="513"/>
      <c r="C510" s="513"/>
      <c r="D510" s="513"/>
      <c r="E510" s="513"/>
      <c r="F510" s="513"/>
      <c r="G510" s="513"/>
      <c r="H510" s="513"/>
      <c r="I510" s="513"/>
      <c r="J510" s="513"/>
      <c r="K510" s="513"/>
      <c r="L510" s="513"/>
      <c r="M510" s="513"/>
      <c r="N510" s="513"/>
      <c r="O510" s="513"/>
      <c r="P510" s="513"/>
      <c r="Q510" s="513"/>
      <c r="R510" s="513"/>
      <c r="S510" s="513"/>
      <c r="T510" s="513"/>
      <c r="U510" s="513"/>
      <c r="V510" s="513"/>
      <c r="W510" s="513"/>
      <c r="X510" s="513"/>
      <c r="Y510" s="2"/>
      <c r="Z510" s="2"/>
    </row>
    <row r="511" spans="1:44" ht="15" customHeight="1" x14ac:dyDescent="0.3">
      <c r="A511" s="8" t="s">
        <v>135</v>
      </c>
      <c r="B511" s="515" t="s">
        <v>121</v>
      </c>
      <c r="C511" s="515"/>
      <c r="D511" s="515"/>
      <c r="E511" s="515"/>
      <c r="F511" s="515"/>
      <c r="G511" s="515"/>
      <c r="H511" s="515"/>
      <c r="I511" s="515"/>
      <c r="J511" s="515"/>
      <c r="K511" s="515"/>
      <c r="L511" s="515"/>
      <c r="M511" s="515"/>
      <c r="N511" s="515"/>
      <c r="O511" s="515"/>
      <c r="P511" s="515"/>
      <c r="Q511" s="515"/>
      <c r="R511" s="515"/>
      <c r="S511" s="515"/>
      <c r="T511" s="515"/>
      <c r="U511" s="515"/>
      <c r="V511" s="515"/>
      <c r="W511" s="515"/>
      <c r="X511" s="515"/>
      <c r="Y511" s="2"/>
      <c r="Z511" s="2"/>
    </row>
    <row r="512" spans="1:44" ht="14.4" customHeight="1" x14ac:dyDescent="0.3">
      <c r="A512" s="14"/>
      <c r="B512" s="449" t="s">
        <v>122</v>
      </c>
      <c r="C512" s="449"/>
      <c r="D512" s="449"/>
      <c r="E512" s="449"/>
      <c r="F512" s="449"/>
      <c r="G512" s="449"/>
      <c r="H512" s="449"/>
      <c r="I512" s="449"/>
      <c r="J512" s="449"/>
      <c r="K512" s="449"/>
      <c r="L512" s="449"/>
      <c r="M512" s="449"/>
      <c r="N512" s="449"/>
      <c r="O512" s="449"/>
      <c r="P512" s="449"/>
      <c r="Q512" s="449"/>
      <c r="R512" s="449"/>
      <c r="S512" s="449"/>
      <c r="T512" s="449"/>
      <c r="U512" s="449"/>
      <c r="V512" s="449"/>
      <c r="W512" s="449"/>
      <c r="X512" s="449"/>
      <c r="Y512" s="2"/>
      <c r="Z512" s="2"/>
    </row>
    <row r="513" spans="1:44" ht="7.95" customHeight="1" x14ac:dyDescent="0.3">
      <c r="A513" s="12"/>
      <c r="B513" s="358"/>
      <c r="C513" s="358"/>
      <c r="D513" s="358"/>
      <c r="E513" s="358"/>
      <c r="F513" s="358"/>
      <c r="G513" s="358"/>
      <c r="H513" s="358"/>
      <c r="I513" s="358"/>
      <c r="J513" s="358"/>
      <c r="K513" s="358"/>
      <c r="L513" s="358"/>
      <c r="M513" s="358"/>
      <c r="N513" s="358"/>
      <c r="O513" s="358"/>
      <c r="P513" s="358"/>
      <c r="Q513" s="358"/>
      <c r="R513" s="358"/>
      <c r="S513" s="358"/>
      <c r="T513" s="358"/>
      <c r="U513" s="358"/>
      <c r="V513" s="358"/>
      <c r="W513" s="358"/>
      <c r="X513" s="358"/>
      <c r="Y513" s="2"/>
      <c r="Z513" s="2"/>
    </row>
    <row r="514" spans="1:44" ht="15" customHeight="1" x14ac:dyDescent="0.3">
      <c r="A514" s="89"/>
      <c r="B514" s="54" t="s">
        <v>123</v>
      </c>
      <c r="C514" s="391"/>
      <c r="D514" s="391"/>
      <c r="E514" s="391"/>
      <c r="F514" s="391"/>
      <c r="G514" s="391"/>
      <c r="H514" s="391"/>
      <c r="I514" s="391"/>
      <c r="J514" s="391"/>
      <c r="K514" s="391"/>
      <c r="L514" s="391"/>
      <c r="M514" s="391"/>
      <c r="N514" s="391"/>
      <c r="O514" s="391"/>
      <c r="P514" s="391"/>
      <c r="Q514" s="391"/>
      <c r="R514" s="391"/>
      <c r="S514" s="391"/>
      <c r="T514" s="391"/>
      <c r="U514" s="391"/>
      <c r="V514" s="391"/>
      <c r="W514" s="391"/>
      <c r="X514" s="391"/>
      <c r="Y514" s="2"/>
      <c r="Z514" s="2"/>
    </row>
    <row r="515" spans="1:44" ht="7.95" customHeight="1" x14ac:dyDescent="0.3">
      <c r="A515" s="12"/>
      <c r="B515" s="358"/>
      <c r="C515" s="358"/>
      <c r="D515" s="358"/>
      <c r="E515" s="358"/>
      <c r="F515" s="358"/>
      <c r="G515" s="358"/>
      <c r="H515" s="358"/>
      <c r="I515" s="358"/>
      <c r="J515" s="358"/>
      <c r="K515" s="358"/>
      <c r="L515" s="358"/>
      <c r="M515" s="358"/>
      <c r="N515" s="358"/>
      <c r="O515" s="358"/>
      <c r="P515" s="358"/>
      <c r="Q515" s="358"/>
      <c r="R515" s="358"/>
      <c r="S515" s="358"/>
      <c r="T515" s="358"/>
      <c r="U515" s="358"/>
      <c r="V515" s="358"/>
      <c r="W515" s="358"/>
      <c r="X515" s="358"/>
      <c r="Y515" s="2"/>
      <c r="Z515" s="2"/>
    </row>
    <row r="516" spans="1:44" ht="14.4" customHeight="1" x14ac:dyDescent="0.3">
      <c r="A516" s="43"/>
      <c r="B516" s="12" t="s">
        <v>124</v>
      </c>
      <c r="C516" s="90" t="s">
        <v>125</v>
      </c>
      <c r="D516" s="90" t="s">
        <v>126</v>
      </c>
      <c r="E516" s="29"/>
      <c r="F516" s="29"/>
      <c r="G516" s="56"/>
      <c r="H516" s="29"/>
      <c r="I516" s="29"/>
      <c r="J516" s="29"/>
      <c r="K516" s="29"/>
      <c r="L516" s="56"/>
      <c r="M516" s="29"/>
      <c r="N516" s="29"/>
      <c r="O516" s="29"/>
      <c r="P516" s="29"/>
      <c r="Q516" s="56"/>
      <c r="R516" s="29"/>
      <c r="S516" s="29"/>
      <c r="T516" s="29"/>
      <c r="U516" s="29"/>
      <c r="V516" s="443"/>
      <c r="W516" s="444"/>
      <c r="X516" s="444"/>
      <c r="Y516" s="2"/>
      <c r="Z516" s="2"/>
    </row>
    <row r="517" spans="1:44" ht="7.95" customHeight="1" x14ac:dyDescent="0.3">
      <c r="A517" s="12"/>
      <c r="B517" s="516"/>
      <c r="C517" s="516"/>
      <c r="D517" s="516"/>
      <c r="E517" s="516"/>
      <c r="F517" s="516"/>
      <c r="G517" s="516"/>
      <c r="H517" s="516"/>
      <c r="I517" s="516"/>
      <c r="J517" s="516"/>
      <c r="K517" s="516"/>
      <c r="L517" s="516"/>
      <c r="M517" s="516"/>
      <c r="N517" s="516"/>
      <c r="O517" s="516"/>
      <c r="P517" s="516"/>
      <c r="Q517" s="516"/>
      <c r="R517" s="516"/>
      <c r="S517" s="516"/>
      <c r="T517" s="516"/>
      <c r="U517" s="516"/>
      <c r="V517" s="516"/>
      <c r="W517" s="516"/>
      <c r="X517" s="516"/>
      <c r="Y517" s="2"/>
      <c r="Z517" s="2"/>
    </row>
    <row r="518" spans="1:44" ht="18" customHeight="1" x14ac:dyDescent="0.3">
      <c r="A518" s="493" t="s">
        <v>127</v>
      </c>
      <c r="B518" s="494"/>
      <c r="C518" s="494"/>
      <c r="D518" s="494"/>
      <c r="E518" s="494"/>
      <c r="F518" s="494"/>
      <c r="G518" s="494"/>
      <c r="H518" s="494"/>
      <c r="I518" s="494"/>
      <c r="J518" s="494"/>
      <c r="K518" s="494"/>
      <c r="L518" s="494"/>
      <c r="M518" s="494"/>
      <c r="N518" s="494"/>
      <c r="O518" s="494"/>
      <c r="P518" s="494"/>
      <c r="Q518" s="494"/>
      <c r="R518" s="494"/>
      <c r="S518" s="494"/>
      <c r="T518" s="494"/>
      <c r="U518" s="494"/>
      <c r="V518" s="494"/>
      <c r="W518" s="494"/>
      <c r="X518" s="495"/>
      <c r="Y518" s="5"/>
      <c r="Z518" s="5"/>
      <c r="AA518" s="44"/>
      <c r="AB518" s="5"/>
      <c r="AC518" s="5"/>
      <c r="AD518" s="5"/>
      <c r="AE518" s="5"/>
      <c r="AF518" s="5"/>
      <c r="AG518" s="5"/>
      <c r="AH518" s="5"/>
      <c r="AI518" s="5"/>
      <c r="AJ518" s="5"/>
      <c r="AK518" s="5"/>
      <c r="AL518" s="5"/>
      <c r="AM518" s="5"/>
      <c r="AN518" s="5"/>
      <c r="AO518" s="5"/>
      <c r="AP518" s="5"/>
      <c r="AQ518" s="5"/>
      <c r="AR518" s="5"/>
    </row>
    <row r="519" spans="1:44" ht="7.95" customHeight="1" x14ac:dyDescent="0.3">
      <c r="A519" s="12"/>
      <c r="B519" s="513"/>
      <c r="C519" s="513"/>
      <c r="D519" s="513"/>
      <c r="E519" s="513"/>
      <c r="F519" s="513"/>
      <c r="G519" s="513"/>
      <c r="H519" s="513"/>
      <c r="I519" s="513"/>
      <c r="J519" s="513"/>
      <c r="K519" s="513"/>
      <c r="L519" s="513"/>
      <c r="M519" s="513"/>
      <c r="N519" s="513"/>
      <c r="O519" s="513"/>
      <c r="P519" s="513"/>
      <c r="Q519" s="513"/>
      <c r="R519" s="513"/>
      <c r="S519" s="513"/>
      <c r="T519" s="513"/>
      <c r="U519" s="513"/>
      <c r="V519" s="513"/>
      <c r="W519" s="513"/>
      <c r="X519" s="513"/>
      <c r="Y519" s="2"/>
      <c r="Z519" s="2"/>
    </row>
    <row r="520" spans="1:44" ht="14.4" customHeight="1" x14ac:dyDescent="0.3">
      <c r="A520" s="52"/>
      <c r="B520" s="449" t="s">
        <v>128</v>
      </c>
      <c r="C520" s="449"/>
      <c r="D520" s="449"/>
      <c r="E520" s="449"/>
      <c r="F520" s="449"/>
      <c r="G520" s="449"/>
      <c r="H520" s="449"/>
      <c r="I520" s="449"/>
      <c r="J520" s="449"/>
      <c r="K520" s="449"/>
      <c r="L520" s="449"/>
      <c r="M520" s="449"/>
      <c r="N520" s="449"/>
      <c r="O520" s="449"/>
      <c r="P520" s="449"/>
      <c r="Q520" s="449"/>
      <c r="R520" s="449"/>
      <c r="S520" s="449"/>
      <c r="T520" s="449"/>
      <c r="U520" s="449"/>
      <c r="V520" s="449"/>
      <c r="W520" s="449"/>
      <c r="X520" s="449"/>
      <c r="Y520" s="2"/>
      <c r="Z520" s="2"/>
    </row>
    <row r="521" spans="1:44" ht="15" customHeight="1" x14ac:dyDescent="0.3">
      <c r="A521" s="8" t="s">
        <v>138</v>
      </c>
      <c r="B521" s="515" t="s">
        <v>130</v>
      </c>
      <c r="C521" s="515"/>
      <c r="D521" s="515"/>
      <c r="E521" s="515"/>
      <c r="F521" s="515"/>
      <c r="G521" s="515"/>
      <c r="H521" s="515"/>
      <c r="I521" s="515"/>
      <c r="J521" s="515"/>
      <c r="K521" s="515"/>
      <c r="L521" s="515"/>
      <c r="M521" s="515"/>
      <c r="N521" s="515"/>
      <c r="O521" s="515"/>
      <c r="P521" s="515"/>
      <c r="Q521" s="515"/>
      <c r="R521" s="515"/>
      <c r="S521" s="515"/>
      <c r="T521" s="515"/>
      <c r="U521" s="515"/>
      <c r="V521" s="515"/>
      <c r="W521" s="515"/>
      <c r="X521" s="515"/>
      <c r="Y521" s="2"/>
      <c r="Z521" s="2"/>
    </row>
    <row r="522" spans="1:44" ht="14.4" customHeight="1" x14ac:dyDescent="0.3">
      <c r="A522" s="4"/>
      <c r="B522" s="514" t="s">
        <v>131</v>
      </c>
      <c r="C522" s="514"/>
      <c r="D522" s="514"/>
      <c r="E522" s="514"/>
      <c r="F522" s="514"/>
      <c r="G522" s="514"/>
      <c r="H522" s="514"/>
      <c r="I522" s="514"/>
      <c r="J522" s="514"/>
      <c r="K522" s="514"/>
      <c r="L522" s="514"/>
      <c r="M522" s="514"/>
      <c r="N522" s="514"/>
      <c r="O522" s="514"/>
      <c r="P522" s="514"/>
      <c r="Q522" s="514"/>
      <c r="R522" s="514"/>
      <c r="S522" s="514"/>
      <c r="T522" s="514"/>
      <c r="U522" s="514"/>
      <c r="V522" s="514"/>
      <c r="W522" s="514"/>
      <c r="X522" s="514"/>
      <c r="Y522" s="2"/>
      <c r="Z522" s="2"/>
    </row>
    <row r="523" spans="1:44" ht="14.4" customHeight="1" x14ac:dyDescent="0.3">
      <c r="A523" s="8"/>
      <c r="B523" s="514" t="s">
        <v>132</v>
      </c>
      <c r="C523" s="514"/>
      <c r="D523" s="514"/>
      <c r="E523" s="514"/>
      <c r="F523" s="514"/>
      <c r="G523" s="514"/>
      <c r="H523" s="514"/>
      <c r="I523" s="514"/>
      <c r="J523" s="514"/>
      <c r="K523" s="514"/>
      <c r="L523" s="514"/>
      <c r="M523" s="514"/>
      <c r="N523" s="514"/>
      <c r="O523" s="514"/>
      <c r="P523" s="514"/>
      <c r="Q523" s="514"/>
      <c r="R523" s="514"/>
      <c r="S523" s="514"/>
      <c r="T523" s="514"/>
      <c r="U523" s="514"/>
      <c r="V523" s="514"/>
      <c r="W523" s="514"/>
      <c r="X523" s="514"/>
      <c r="Y523" s="2"/>
      <c r="Z523" s="2"/>
    </row>
    <row r="524" spans="1:44" ht="14.4" customHeight="1" x14ac:dyDescent="0.3">
      <c r="A524" s="8"/>
      <c r="B524" s="514" t="s">
        <v>133</v>
      </c>
      <c r="C524" s="514"/>
      <c r="D524" s="514"/>
      <c r="E524" s="514"/>
      <c r="F524" s="514"/>
      <c r="G524" s="514"/>
      <c r="H524" s="514"/>
      <c r="I524" s="514"/>
      <c r="J524" s="514"/>
      <c r="K524" s="514"/>
      <c r="L524" s="514"/>
      <c r="M524" s="514"/>
      <c r="N524" s="514"/>
      <c r="O524" s="514"/>
      <c r="P524" s="514"/>
      <c r="Q524" s="514"/>
      <c r="R524" s="514"/>
      <c r="S524" s="514"/>
      <c r="T524" s="514"/>
      <c r="U524" s="514"/>
      <c r="V524" s="514"/>
      <c r="W524" s="514"/>
      <c r="X524" s="39" t="s">
        <v>32</v>
      </c>
      <c r="Y524" s="2"/>
      <c r="Z524" s="2"/>
    </row>
    <row r="525" spans="1:44" ht="7.95" customHeight="1" x14ac:dyDescent="0.3">
      <c r="A525" s="12"/>
      <c r="B525" s="358"/>
      <c r="C525" s="358"/>
      <c r="D525" s="358"/>
      <c r="E525" s="358"/>
      <c r="F525" s="358"/>
      <c r="G525" s="358"/>
      <c r="H525" s="358"/>
      <c r="I525" s="358"/>
      <c r="J525" s="358"/>
      <c r="K525" s="358"/>
      <c r="L525" s="358"/>
      <c r="M525" s="358"/>
      <c r="N525" s="358"/>
      <c r="O525" s="358"/>
      <c r="P525" s="358"/>
      <c r="Q525" s="358"/>
      <c r="R525" s="358"/>
      <c r="S525" s="358"/>
      <c r="T525" s="358"/>
      <c r="U525" s="358"/>
      <c r="V525" s="358"/>
      <c r="W525" s="358"/>
      <c r="X525" s="358"/>
      <c r="Y525" s="2"/>
      <c r="Z525" s="2"/>
    </row>
    <row r="526" spans="1:44" ht="15" customHeight="1" x14ac:dyDescent="0.3">
      <c r="A526" s="8" t="s">
        <v>337</v>
      </c>
      <c r="B526" s="515" t="s">
        <v>130</v>
      </c>
      <c r="C526" s="515"/>
      <c r="D526" s="515"/>
      <c r="E526" s="515"/>
      <c r="F526" s="515"/>
      <c r="G526" s="515"/>
      <c r="H526" s="515"/>
      <c r="I526" s="515"/>
      <c r="J526" s="515"/>
      <c r="K526" s="515"/>
      <c r="L526" s="515"/>
      <c r="M526" s="515"/>
      <c r="N526" s="515"/>
      <c r="O526" s="515"/>
      <c r="P526" s="515"/>
      <c r="Q526" s="515"/>
      <c r="R526" s="515"/>
      <c r="S526" s="515"/>
      <c r="T526" s="515"/>
      <c r="U526" s="515"/>
      <c r="V526" s="515"/>
      <c r="W526" s="515"/>
      <c r="X526" s="515"/>
      <c r="Y526" s="2"/>
      <c r="Z526" s="2"/>
    </row>
    <row r="527" spans="1:44" ht="14.4" customHeight="1" x14ac:dyDescent="0.3">
      <c r="A527" s="8"/>
      <c r="B527" s="514" t="s">
        <v>134</v>
      </c>
      <c r="C527" s="514"/>
      <c r="D527" s="514"/>
      <c r="E527" s="514"/>
      <c r="F527" s="514"/>
      <c r="G527" s="514"/>
      <c r="H527" s="514"/>
      <c r="I527" s="514"/>
      <c r="J527" s="514"/>
      <c r="K527" s="514"/>
      <c r="L527" s="514"/>
      <c r="M527" s="514"/>
      <c r="N527" s="514"/>
      <c r="O527" s="514"/>
      <c r="P527" s="514"/>
      <c r="Q527" s="514"/>
      <c r="R527" s="514"/>
      <c r="S527" s="514"/>
      <c r="T527" s="514"/>
      <c r="U527" s="514"/>
      <c r="V527" s="514"/>
      <c r="W527" s="514"/>
      <c r="X527" s="514"/>
      <c r="Y527" s="2"/>
      <c r="Z527" s="2"/>
    </row>
    <row r="528" spans="1:44" ht="14.4" customHeight="1" x14ac:dyDescent="0.3">
      <c r="A528" s="8"/>
      <c r="B528" s="514" t="s">
        <v>303</v>
      </c>
      <c r="C528" s="514"/>
      <c r="D528" s="514"/>
      <c r="E528" s="514"/>
      <c r="F528" s="514"/>
      <c r="G528" s="514"/>
      <c r="H528" s="514"/>
      <c r="I528" s="514"/>
      <c r="J528" s="514"/>
      <c r="K528" s="514"/>
      <c r="L528" s="514"/>
      <c r="M528" s="514"/>
      <c r="N528" s="514"/>
      <c r="O528" s="514"/>
      <c r="P528" s="514"/>
      <c r="Q528" s="514"/>
      <c r="R528" s="514"/>
      <c r="S528" s="514"/>
      <c r="T528" s="514"/>
      <c r="U528" s="514"/>
      <c r="V528" s="514"/>
      <c r="W528" s="514"/>
      <c r="X528" s="514"/>
      <c r="Y528" s="2"/>
      <c r="Z528" s="2"/>
    </row>
    <row r="529" spans="1:26" ht="15.75" customHeight="1" x14ac:dyDescent="0.3">
      <c r="A529" s="30"/>
      <c r="B529" s="449" t="s">
        <v>304</v>
      </c>
      <c r="C529" s="449"/>
      <c r="D529" s="449"/>
      <c r="E529" s="449"/>
      <c r="F529" s="449"/>
      <c r="G529" s="449"/>
      <c r="H529" s="449"/>
      <c r="I529" s="449"/>
      <c r="J529" s="449"/>
      <c r="K529" s="449"/>
      <c r="L529" s="449"/>
      <c r="M529" s="449"/>
      <c r="N529" s="449"/>
      <c r="O529" s="449"/>
      <c r="P529" s="449"/>
      <c r="Q529" s="449"/>
      <c r="R529" s="449"/>
      <c r="S529" s="449"/>
      <c r="T529" s="449"/>
      <c r="U529" s="449"/>
      <c r="V529" s="449"/>
      <c r="W529" s="449"/>
      <c r="X529" s="449"/>
      <c r="Y529" s="2"/>
      <c r="Z529" s="2"/>
    </row>
    <row r="530" spans="1:26" ht="14.4" customHeight="1" x14ac:dyDescent="0.3">
      <c r="A530" s="8"/>
      <c r="B530" s="514" t="s">
        <v>302</v>
      </c>
      <c r="C530" s="514"/>
      <c r="D530" s="514"/>
      <c r="E530" s="514"/>
      <c r="F530" s="514"/>
      <c r="G530" s="514"/>
      <c r="H530" s="514"/>
      <c r="I530" s="514"/>
      <c r="J530" s="514"/>
      <c r="K530" s="514"/>
      <c r="L530" s="514"/>
      <c r="M530" s="514"/>
      <c r="N530" s="514"/>
      <c r="O530" s="514"/>
      <c r="P530" s="514"/>
      <c r="Q530" s="514"/>
      <c r="R530" s="514"/>
      <c r="S530" s="514"/>
      <c r="T530" s="514"/>
      <c r="U530" s="514"/>
      <c r="V530" s="514"/>
      <c r="W530" s="514"/>
      <c r="X530" s="514"/>
      <c r="Y530" s="2"/>
      <c r="Z530" s="2"/>
    </row>
    <row r="531" spans="1:26" ht="15" customHeight="1" x14ac:dyDescent="0.3">
      <c r="A531" s="8"/>
      <c r="B531" s="514" t="s">
        <v>305</v>
      </c>
      <c r="C531" s="514"/>
      <c r="D531" s="514"/>
      <c r="E531" s="514"/>
      <c r="F531" s="514"/>
      <c r="G531" s="514"/>
      <c r="H531" s="514"/>
      <c r="I531" s="514"/>
      <c r="J531" s="514"/>
      <c r="K531" s="514"/>
      <c r="L531" s="514"/>
      <c r="M531" s="514"/>
      <c r="N531" s="514"/>
      <c r="O531" s="514"/>
      <c r="P531" s="514"/>
      <c r="Q531" s="514"/>
      <c r="R531" s="514"/>
      <c r="S531" s="514"/>
      <c r="T531" s="514"/>
      <c r="U531" s="514"/>
      <c r="V531" s="514"/>
      <c r="W531" s="514"/>
      <c r="X531" s="39" t="s">
        <v>32</v>
      </c>
      <c r="Y531" s="2"/>
      <c r="Z531" s="2"/>
    </row>
    <row r="532" spans="1:26" s="1" customFormat="1" ht="15" customHeight="1" x14ac:dyDescent="0.3">
      <c r="A532" s="8" t="s">
        <v>338</v>
      </c>
      <c r="B532" s="515" t="s">
        <v>130</v>
      </c>
      <c r="C532" s="515"/>
      <c r="D532" s="515"/>
      <c r="E532" s="515"/>
      <c r="F532" s="515"/>
      <c r="G532" s="515"/>
      <c r="H532" s="515"/>
      <c r="I532" s="515"/>
      <c r="J532" s="515"/>
      <c r="K532" s="515"/>
      <c r="L532" s="515"/>
      <c r="M532" s="515"/>
      <c r="N532" s="515"/>
      <c r="O532" s="515"/>
      <c r="P532" s="515"/>
      <c r="Q532" s="515"/>
      <c r="R532" s="515"/>
      <c r="S532" s="515"/>
      <c r="T532" s="515"/>
      <c r="U532" s="515"/>
      <c r="V532" s="515"/>
      <c r="W532" s="515"/>
      <c r="X532" s="515"/>
    </row>
    <row r="533" spans="1:26" ht="15" customHeight="1" x14ac:dyDescent="0.3">
      <c r="A533" s="8"/>
      <c r="B533" s="514" t="s">
        <v>136</v>
      </c>
      <c r="C533" s="514"/>
      <c r="D533" s="514"/>
      <c r="E533" s="514"/>
      <c r="F533" s="514"/>
      <c r="G533" s="514"/>
      <c r="H533" s="514"/>
      <c r="I533" s="514"/>
      <c r="J533" s="514"/>
      <c r="K533" s="514"/>
      <c r="L533" s="514"/>
      <c r="M533" s="514"/>
      <c r="N533" s="514"/>
      <c r="O533" s="514"/>
      <c r="P533" s="514"/>
      <c r="Q533" s="514"/>
      <c r="R533" s="514"/>
      <c r="S533" s="514"/>
      <c r="T533" s="514"/>
      <c r="U533" s="514"/>
      <c r="V533" s="514"/>
      <c r="W533" s="514"/>
      <c r="X533" s="514"/>
      <c r="Y533" s="2"/>
      <c r="Z533" s="2"/>
    </row>
    <row r="534" spans="1:26" ht="15" customHeight="1" x14ac:dyDescent="0.3">
      <c r="A534" s="8"/>
      <c r="B534" s="514" t="s">
        <v>137</v>
      </c>
      <c r="C534" s="514"/>
      <c r="D534" s="514"/>
      <c r="E534" s="514"/>
      <c r="F534" s="514"/>
      <c r="G534" s="514"/>
      <c r="H534" s="514"/>
      <c r="I534" s="514"/>
      <c r="J534" s="514"/>
      <c r="K534" s="514"/>
      <c r="L534" s="514"/>
      <c r="M534" s="514"/>
      <c r="N534" s="514"/>
      <c r="O534" s="514"/>
      <c r="P534" s="514"/>
      <c r="Q534" s="514"/>
      <c r="R534" s="514"/>
      <c r="S534" s="514"/>
      <c r="T534" s="514"/>
      <c r="U534" s="514"/>
      <c r="V534" s="514"/>
      <c r="W534" s="514"/>
      <c r="X534" s="40" t="s">
        <v>32</v>
      </c>
      <c r="Y534" s="2"/>
      <c r="Z534" s="2"/>
    </row>
    <row r="535" spans="1:26" ht="7.95" customHeight="1" x14ac:dyDescent="0.3">
      <c r="A535" s="12"/>
      <c r="B535" s="358"/>
      <c r="C535" s="358"/>
      <c r="D535" s="358"/>
      <c r="E535" s="358"/>
      <c r="F535" s="358"/>
      <c r="G535" s="358"/>
      <c r="H535" s="358"/>
      <c r="I535" s="358"/>
      <c r="J535" s="358"/>
      <c r="K535" s="358"/>
      <c r="L535" s="358"/>
      <c r="M535" s="358"/>
      <c r="N535" s="358"/>
      <c r="O535" s="358"/>
      <c r="P535" s="358"/>
      <c r="Q535" s="358"/>
      <c r="R535" s="358"/>
      <c r="S535" s="358"/>
      <c r="T535" s="358"/>
      <c r="U535" s="358"/>
      <c r="V535" s="358"/>
      <c r="W535" s="358"/>
      <c r="X535" s="358"/>
      <c r="Y535" s="2"/>
      <c r="Z535" s="2"/>
    </row>
    <row r="536" spans="1:26" s="1" customFormat="1" ht="15" customHeight="1" x14ac:dyDescent="0.3">
      <c r="A536" s="8" t="s">
        <v>339</v>
      </c>
      <c r="B536" s="515" t="s">
        <v>130</v>
      </c>
      <c r="C536" s="515"/>
      <c r="D536" s="515"/>
      <c r="E536" s="515"/>
      <c r="F536" s="515"/>
      <c r="G536" s="515"/>
      <c r="H536" s="515"/>
      <c r="I536" s="515"/>
      <c r="J536" s="515"/>
      <c r="K536" s="515"/>
      <c r="L536" s="515"/>
      <c r="M536" s="515"/>
      <c r="N536" s="515"/>
      <c r="O536" s="515"/>
      <c r="P536" s="515"/>
      <c r="Q536" s="515"/>
      <c r="R536" s="515"/>
      <c r="S536" s="515"/>
      <c r="T536" s="515"/>
      <c r="U536" s="515"/>
      <c r="V536" s="515"/>
      <c r="W536" s="515"/>
      <c r="X536" s="515"/>
    </row>
    <row r="537" spans="1:26" ht="28.2" customHeight="1" x14ac:dyDescent="0.3">
      <c r="A537" s="8"/>
      <c r="B537" s="514" t="s">
        <v>340</v>
      </c>
      <c r="C537" s="514"/>
      <c r="D537" s="514"/>
      <c r="E537" s="514"/>
      <c r="F537" s="514"/>
      <c r="G537" s="514"/>
      <c r="H537" s="514"/>
      <c r="I537" s="514"/>
      <c r="J537" s="514"/>
      <c r="K537" s="514"/>
      <c r="L537" s="514"/>
      <c r="M537" s="514"/>
      <c r="N537" s="514"/>
      <c r="O537" s="514"/>
      <c r="P537" s="514"/>
      <c r="Q537" s="514"/>
      <c r="R537" s="514"/>
      <c r="S537" s="514"/>
      <c r="T537" s="514"/>
      <c r="U537" s="514"/>
      <c r="V537" s="514"/>
      <c r="W537" s="514"/>
      <c r="X537" s="514"/>
      <c r="Y537" s="2"/>
      <c r="Z537" s="2"/>
    </row>
    <row r="538" spans="1:26" ht="15" customHeight="1" x14ac:dyDescent="0.3">
      <c r="A538" s="8"/>
      <c r="B538" s="514" t="s">
        <v>341</v>
      </c>
      <c r="C538" s="514"/>
      <c r="D538" s="514"/>
      <c r="E538" s="514"/>
      <c r="F538" s="514"/>
      <c r="G538" s="514"/>
      <c r="H538" s="514"/>
      <c r="I538" s="514"/>
      <c r="J538" s="514"/>
      <c r="K538" s="514"/>
      <c r="L538" s="514"/>
      <c r="M538" s="514"/>
      <c r="N538" s="514"/>
      <c r="O538" s="514"/>
      <c r="P538" s="514"/>
      <c r="Q538" s="514"/>
      <c r="R538" s="514"/>
      <c r="S538" s="514"/>
      <c r="T538" s="514"/>
      <c r="U538" s="514"/>
      <c r="V538" s="514"/>
      <c r="W538" s="514"/>
      <c r="X538" s="40" t="s">
        <v>32</v>
      </c>
      <c r="Y538" s="2"/>
      <c r="Z538" s="2"/>
    </row>
    <row r="539" spans="1:26" ht="7.95" customHeight="1" x14ac:dyDescent="0.3">
      <c r="A539" s="12"/>
      <c r="B539" s="358"/>
      <c r="C539" s="358"/>
      <c r="D539" s="358"/>
      <c r="E539" s="358"/>
      <c r="F539" s="358"/>
      <c r="G539" s="358"/>
      <c r="H539" s="358"/>
      <c r="I539" s="358"/>
      <c r="J539" s="358"/>
      <c r="K539" s="358"/>
      <c r="L539" s="358"/>
      <c r="M539" s="358"/>
      <c r="N539" s="358"/>
      <c r="O539" s="358"/>
      <c r="P539" s="358"/>
      <c r="Q539" s="358"/>
      <c r="R539" s="358"/>
      <c r="S539" s="358"/>
      <c r="T539" s="358"/>
      <c r="U539" s="358"/>
      <c r="V539" s="358"/>
      <c r="W539" s="358"/>
      <c r="X539" s="358"/>
      <c r="Y539" s="2"/>
      <c r="Z539" s="2"/>
    </row>
    <row r="540" spans="1:26" ht="15" customHeight="1" x14ac:dyDescent="0.3">
      <c r="A540" s="8" t="s">
        <v>342</v>
      </c>
      <c r="B540" s="515" t="s">
        <v>130</v>
      </c>
      <c r="C540" s="515"/>
      <c r="D540" s="515"/>
      <c r="E540" s="515"/>
      <c r="F540" s="515"/>
      <c r="G540" s="515"/>
      <c r="H540" s="515"/>
      <c r="I540" s="515"/>
      <c r="J540" s="515"/>
      <c r="K540" s="515"/>
      <c r="L540" s="515"/>
      <c r="M540" s="515"/>
      <c r="N540" s="515"/>
      <c r="O540" s="515"/>
      <c r="P540" s="515"/>
      <c r="Q540" s="515"/>
      <c r="R540" s="515"/>
      <c r="S540" s="515"/>
      <c r="T540" s="515"/>
      <c r="U540" s="515"/>
      <c r="V540" s="515"/>
      <c r="W540" s="515"/>
      <c r="X540" s="515"/>
      <c r="Y540" s="2"/>
      <c r="Z540" s="2"/>
    </row>
    <row r="541" spans="1:26" ht="15" customHeight="1" x14ac:dyDescent="0.3">
      <c r="A541" s="52"/>
      <c r="B541" s="514" t="s">
        <v>307</v>
      </c>
      <c r="C541" s="514"/>
      <c r="D541" s="514"/>
      <c r="E541" s="514"/>
      <c r="F541" s="514"/>
      <c r="G541" s="514"/>
      <c r="H541" s="514"/>
      <c r="I541" s="514"/>
      <c r="J541" s="514"/>
      <c r="K541" s="514"/>
      <c r="L541" s="514"/>
      <c r="M541" s="514"/>
      <c r="N541" s="514"/>
      <c r="O541" s="514"/>
      <c r="P541" s="514"/>
      <c r="Q541" s="514"/>
      <c r="R541" s="514"/>
      <c r="S541" s="514"/>
      <c r="T541" s="514"/>
      <c r="U541" s="514"/>
      <c r="V541" s="514"/>
      <c r="W541" s="514"/>
      <c r="X541" s="514"/>
      <c r="Y541" s="2"/>
      <c r="Z541" s="2"/>
    </row>
    <row r="542" spans="1:26" ht="15" customHeight="1" x14ac:dyDescent="0.3">
      <c r="A542" s="52"/>
      <c r="B542" s="514" t="s">
        <v>308</v>
      </c>
      <c r="C542" s="514"/>
      <c r="D542" s="514"/>
      <c r="E542" s="514"/>
      <c r="F542" s="514"/>
      <c r="G542" s="514"/>
      <c r="H542" s="514"/>
      <c r="I542" s="514"/>
      <c r="J542" s="514"/>
      <c r="K542" s="514"/>
      <c r="L542" s="514"/>
      <c r="M542" s="514"/>
      <c r="N542" s="514"/>
      <c r="O542" s="514"/>
      <c r="P542" s="514"/>
      <c r="Q542" s="514"/>
      <c r="R542" s="514"/>
      <c r="S542" s="514"/>
      <c r="T542" s="514"/>
      <c r="U542" s="514"/>
      <c r="V542" s="514"/>
      <c r="W542" s="514"/>
      <c r="X542" s="514"/>
      <c r="Y542" s="2"/>
      <c r="Z542" s="2"/>
    </row>
    <row r="543" spans="1:26" ht="15" customHeight="1" x14ac:dyDescent="0.3">
      <c r="A543" s="52"/>
      <c r="B543" s="514" t="s">
        <v>306</v>
      </c>
      <c r="C543" s="514"/>
      <c r="D543" s="514"/>
      <c r="E543" s="514"/>
      <c r="F543" s="514"/>
      <c r="G543" s="514"/>
      <c r="H543" s="514"/>
      <c r="I543" s="514"/>
      <c r="J543" s="514"/>
      <c r="K543" s="514"/>
      <c r="L543" s="514"/>
      <c r="M543" s="514"/>
      <c r="N543" s="514"/>
      <c r="O543" s="514"/>
      <c r="P543" s="514"/>
      <c r="Q543" s="514"/>
      <c r="R543" s="514"/>
      <c r="S543" s="514"/>
      <c r="T543" s="514"/>
      <c r="U543" s="514"/>
      <c r="V543" s="514"/>
      <c r="W543" s="514"/>
      <c r="X543" s="39" t="s">
        <v>32</v>
      </c>
      <c r="Y543" s="2"/>
      <c r="Z543" s="2"/>
    </row>
    <row r="544" spans="1:26" ht="7.95" customHeight="1" x14ac:dyDescent="0.3">
      <c r="A544" s="12"/>
      <c r="B544" s="358"/>
      <c r="C544" s="358"/>
      <c r="D544" s="358"/>
      <c r="E544" s="358"/>
      <c r="F544" s="358"/>
      <c r="G544" s="358"/>
      <c r="H544" s="358"/>
      <c r="I544" s="358"/>
      <c r="J544" s="358"/>
      <c r="K544" s="358"/>
      <c r="L544" s="358"/>
      <c r="M544" s="358"/>
      <c r="N544" s="358"/>
      <c r="O544" s="358"/>
      <c r="P544" s="358"/>
      <c r="Q544" s="358"/>
      <c r="R544" s="358"/>
      <c r="S544" s="358"/>
      <c r="T544" s="358"/>
      <c r="U544" s="358"/>
      <c r="V544" s="358"/>
      <c r="W544" s="358"/>
      <c r="X544" s="358"/>
      <c r="Y544" s="2"/>
      <c r="Z544" s="2"/>
    </row>
    <row r="545" spans="1:26" x14ac:dyDescent="0.3">
      <c r="A545" s="8" t="s">
        <v>343</v>
      </c>
      <c r="B545" s="460" t="s">
        <v>139</v>
      </c>
      <c r="C545" s="460"/>
      <c r="D545" s="460"/>
      <c r="E545" s="460"/>
      <c r="F545" s="460"/>
      <c r="G545" s="460"/>
      <c r="H545" s="460"/>
      <c r="I545" s="460"/>
      <c r="J545" s="460"/>
      <c r="K545" s="460"/>
      <c r="L545" s="460"/>
      <c r="M545" s="460"/>
      <c r="N545" s="12"/>
      <c r="O545" s="391"/>
      <c r="P545" s="391"/>
      <c r="Q545" s="391"/>
      <c r="R545" s="391"/>
      <c r="S545" s="391"/>
      <c r="T545" s="391"/>
      <c r="U545" s="391"/>
      <c r="V545" s="391"/>
      <c r="W545" s="391"/>
      <c r="X545" s="12"/>
      <c r="Y545" s="2"/>
      <c r="Z545" s="2"/>
    </row>
    <row r="546" spans="1:26" ht="15.75" customHeight="1" x14ac:dyDescent="0.3">
      <c r="A546" s="52"/>
      <c r="B546" s="460" t="s">
        <v>38</v>
      </c>
      <c r="C546" s="460"/>
      <c r="D546" s="460"/>
      <c r="E546" s="460"/>
      <c r="F546" s="460"/>
      <c r="G546" s="460"/>
      <c r="H546" s="460"/>
      <c r="I546" s="460"/>
      <c r="J546" s="460"/>
      <c r="K546" s="460"/>
      <c r="L546" s="460"/>
      <c r="M546" s="460"/>
      <c r="N546" s="12"/>
      <c r="O546" s="348"/>
      <c r="P546" s="348"/>
      <c r="Q546" s="348"/>
      <c r="R546" s="348"/>
      <c r="S546" s="348"/>
      <c r="T546" s="348"/>
      <c r="U546" s="348"/>
      <c r="V546" s="348"/>
      <c r="W546" s="348"/>
      <c r="X546" s="12"/>
      <c r="Y546" s="2"/>
      <c r="Z546" s="2"/>
    </row>
    <row r="547" spans="1:26" x14ac:dyDescent="0.3">
      <c r="B547" s="460"/>
      <c r="C547" s="460"/>
      <c r="D547" s="460"/>
      <c r="E547" s="460"/>
      <c r="F547" s="460"/>
      <c r="G547" s="460"/>
      <c r="H547" s="460"/>
      <c r="I547" s="460"/>
      <c r="J547" s="460"/>
      <c r="K547" s="460"/>
      <c r="L547" s="460"/>
      <c r="M547" s="460"/>
      <c r="N547" s="12"/>
      <c r="O547" s="458" t="s">
        <v>461</v>
      </c>
      <c r="P547" s="458"/>
      <c r="Q547" s="458"/>
      <c r="R547" s="458"/>
      <c r="S547" s="458"/>
      <c r="T547" s="458"/>
      <c r="U547" s="458"/>
      <c r="V547" s="458"/>
      <c r="W547" s="458"/>
      <c r="X547" s="12"/>
      <c r="Y547" s="2"/>
      <c r="Z547" s="2"/>
    </row>
    <row r="548" spans="1:26" ht="9.6" hidden="1" customHeight="1" x14ac:dyDescent="0.3">
      <c r="A548" s="52"/>
      <c r="B548" s="459"/>
      <c r="C548" s="459"/>
      <c r="D548" s="459"/>
      <c r="E548" s="459"/>
      <c r="F548" s="459"/>
      <c r="G548" s="459"/>
      <c r="H548" s="459"/>
      <c r="I548" s="459"/>
      <c r="J548" s="459"/>
      <c r="K548" s="459"/>
      <c r="L548" s="459"/>
      <c r="M548" s="459"/>
      <c r="N548" s="12"/>
      <c r="O548" s="458"/>
      <c r="P548" s="458"/>
      <c r="Q548" s="458"/>
      <c r="R548" s="458"/>
      <c r="S548" s="458"/>
      <c r="T548" s="458"/>
      <c r="U548" s="458"/>
      <c r="V548" s="458"/>
      <c r="W548" s="458"/>
      <c r="X548" s="12"/>
      <c r="Y548" s="2"/>
      <c r="Z548" s="2"/>
    </row>
    <row r="549" spans="1:26" ht="12.6" hidden="1" customHeight="1" x14ac:dyDescent="0.3">
      <c r="A549" s="52"/>
      <c r="B549" s="57"/>
      <c r="C549" s="57"/>
      <c r="D549" s="57"/>
      <c r="E549" s="57"/>
      <c r="F549" s="57"/>
      <c r="G549" s="57"/>
      <c r="H549" s="57"/>
      <c r="I549" s="57"/>
      <c r="J549" s="57"/>
      <c r="K549" s="57"/>
      <c r="L549" s="57"/>
      <c r="M549" s="57"/>
      <c r="N549" s="12"/>
      <c r="O549" s="58"/>
      <c r="P549" s="58"/>
      <c r="Q549" s="58"/>
      <c r="R549" s="58"/>
      <c r="S549" s="58"/>
      <c r="T549" s="58"/>
      <c r="U549" s="58"/>
      <c r="V549" s="58"/>
      <c r="W549" s="58"/>
      <c r="X549" s="12"/>
      <c r="Y549" s="2"/>
      <c r="Z549" s="2"/>
    </row>
    <row r="550" spans="1:26" ht="7.95" customHeight="1" thickBot="1" x14ac:dyDescent="0.35">
      <c r="A550" s="12"/>
      <c r="B550" s="358"/>
      <c r="C550" s="358"/>
      <c r="D550" s="358"/>
      <c r="E550" s="358"/>
      <c r="F550" s="358"/>
      <c r="G550" s="358"/>
      <c r="H550" s="358"/>
      <c r="I550" s="358"/>
      <c r="J550" s="358"/>
      <c r="K550" s="358"/>
      <c r="L550" s="358"/>
      <c r="M550" s="358"/>
      <c r="N550" s="358"/>
      <c r="O550" s="358"/>
      <c r="P550" s="358"/>
      <c r="Q550" s="358"/>
      <c r="R550" s="358"/>
      <c r="S550" s="358"/>
      <c r="T550" s="358"/>
      <c r="U550" s="358"/>
      <c r="V550" s="358"/>
      <c r="W550" s="358"/>
      <c r="X550" s="358"/>
      <c r="Y550" s="2"/>
      <c r="Z550" s="2"/>
    </row>
    <row r="551" spans="1:26" ht="80.400000000000006" customHeight="1" thickBot="1" x14ac:dyDescent="0.35">
      <c r="B551" s="528" t="s">
        <v>324</v>
      </c>
      <c r="C551" s="529"/>
      <c r="D551" s="529"/>
      <c r="E551" s="529"/>
      <c r="F551" s="529"/>
      <c r="G551" s="529"/>
      <c r="H551" s="529"/>
      <c r="I551" s="529"/>
      <c r="J551" s="529"/>
      <c r="K551" s="529"/>
      <c r="L551" s="529"/>
      <c r="M551" s="529"/>
      <c r="N551" s="529"/>
      <c r="O551" s="529"/>
      <c r="P551" s="529"/>
      <c r="Q551" s="529"/>
      <c r="R551" s="529"/>
      <c r="S551" s="529"/>
      <c r="T551" s="529"/>
      <c r="U551" s="529"/>
      <c r="V551" s="529"/>
      <c r="W551" s="529"/>
      <c r="X551" s="530"/>
    </row>
  </sheetData>
  <sheetProtection algorithmName="SHA-512" hashValue="mj3twuKIBOJoKslyBToFJOi0mrsWqTl7ZnWXlWKrayNgz9KQU6oYfwiMgPqN1SZis2zi3KfC/ikvsPqO6qKSGg==" saltValue="ekGr/xIPzicD4c84kbGXeg==" spinCount="100000" sheet="1" formatRows="0" insertColumns="0" insertRows="0" selectLockedCells="1" sort="0" autoFilter="0"/>
  <protectedRanges>
    <protectedRange sqref="G62" name="Bereik1"/>
  </protectedRanges>
  <mergeCells count="858">
    <mergeCell ref="B551:X551"/>
    <mergeCell ref="B475:W475"/>
    <mergeCell ref="B472:X472"/>
    <mergeCell ref="B474:W474"/>
    <mergeCell ref="D197:S197"/>
    <mergeCell ref="D237:S237"/>
    <mergeCell ref="D277:S277"/>
    <mergeCell ref="D317:S317"/>
    <mergeCell ref="B231:V231"/>
    <mergeCell ref="B283:C283"/>
    <mergeCell ref="D283:N283"/>
    <mergeCell ref="O283:X283"/>
    <mergeCell ref="D284:V284"/>
    <mergeCell ref="B281:W281"/>
    <mergeCell ref="B279:C279"/>
    <mergeCell ref="B291:X291"/>
    <mergeCell ref="B221:V221"/>
    <mergeCell ref="D204:V204"/>
    <mergeCell ref="B238:C238"/>
    <mergeCell ref="D238:X238"/>
    <mergeCell ref="W233:X233"/>
    <mergeCell ref="B264:V264"/>
    <mergeCell ref="W264:X264"/>
    <mergeCell ref="B268:V268"/>
    <mergeCell ref="B30:C30"/>
    <mergeCell ref="D30:X30"/>
    <mergeCell ref="AA144:AA146"/>
    <mergeCell ref="AA479:AW479"/>
    <mergeCell ref="AA481:AW481"/>
    <mergeCell ref="AA480:AW480"/>
    <mergeCell ref="B249:X249"/>
    <mergeCell ref="D243:N243"/>
    <mergeCell ref="O243:X243"/>
    <mergeCell ref="W219:X219"/>
    <mergeCell ref="B218:X218"/>
    <mergeCell ref="B219:V219"/>
    <mergeCell ref="W324:X324"/>
    <mergeCell ref="B318:C318"/>
    <mergeCell ref="B321:W321"/>
    <mergeCell ref="W222:X222"/>
    <mergeCell ref="W227:X227"/>
    <mergeCell ref="B282:E282"/>
    <mergeCell ref="F282:V282"/>
    <mergeCell ref="D280:X280"/>
    <mergeCell ref="D278:X278"/>
    <mergeCell ref="W259:X259"/>
    <mergeCell ref="B273:V273"/>
    <mergeCell ref="W273:X273"/>
    <mergeCell ref="T277:X277"/>
    <mergeCell ref="B233:V233"/>
    <mergeCell ref="B244:C244"/>
    <mergeCell ref="T237:X237"/>
    <mergeCell ref="D240:X240"/>
    <mergeCell ref="B246:X246"/>
    <mergeCell ref="D239:X239"/>
    <mergeCell ref="B274:V274"/>
    <mergeCell ref="B253:X253"/>
    <mergeCell ref="B255:X255"/>
    <mergeCell ref="B261:V261"/>
    <mergeCell ref="B257:X257"/>
    <mergeCell ref="B259:V259"/>
    <mergeCell ref="W244:X244"/>
    <mergeCell ref="B241:W241"/>
    <mergeCell ref="B239:C239"/>
    <mergeCell ref="B263:V263"/>
    <mergeCell ref="W270:X270"/>
    <mergeCell ref="B271:V271"/>
    <mergeCell ref="W265:X265"/>
    <mergeCell ref="B242:E242"/>
    <mergeCell ref="F242:V242"/>
    <mergeCell ref="B265:V265"/>
    <mergeCell ref="B252:X252"/>
    <mergeCell ref="B247:X247"/>
    <mergeCell ref="B248:X248"/>
    <mergeCell ref="W275:X275"/>
    <mergeCell ref="B270:V270"/>
    <mergeCell ref="W267:X267"/>
    <mergeCell ref="W266:X266"/>
    <mergeCell ref="W263:X263"/>
    <mergeCell ref="B269:V269"/>
    <mergeCell ref="W269:X269"/>
    <mergeCell ref="B275:V275"/>
    <mergeCell ref="B272:V272"/>
    <mergeCell ref="W272:X272"/>
    <mergeCell ref="B260:X260"/>
    <mergeCell ref="W274:X274"/>
    <mergeCell ref="W271:X271"/>
    <mergeCell ref="B251:X251"/>
    <mergeCell ref="W262:X262"/>
    <mergeCell ref="B267:V267"/>
    <mergeCell ref="B254:X254"/>
    <mergeCell ref="B258:X258"/>
    <mergeCell ref="B539:X539"/>
    <mergeCell ref="W466:X466"/>
    <mergeCell ref="B420:V420"/>
    <mergeCell ref="A503:X503"/>
    <mergeCell ref="C514:X514"/>
    <mergeCell ref="B492:X492"/>
    <mergeCell ref="B491:X491"/>
    <mergeCell ref="B488:X488"/>
    <mergeCell ref="A477:X477"/>
    <mergeCell ref="B465:V465"/>
    <mergeCell ref="B467:V467"/>
    <mergeCell ref="W467:X467"/>
    <mergeCell ref="B466:V466"/>
    <mergeCell ref="B441:V441"/>
    <mergeCell ref="B422:V422"/>
    <mergeCell ref="W422:X422"/>
    <mergeCell ref="B423:V423"/>
    <mergeCell ref="W423:X423"/>
    <mergeCell ref="B456:V456"/>
    <mergeCell ref="B457:V457"/>
    <mergeCell ref="B458:V458"/>
    <mergeCell ref="B459:V459"/>
    <mergeCell ref="B452:W452"/>
    <mergeCell ref="B481:X481"/>
    <mergeCell ref="B540:X540"/>
    <mergeCell ref="B530:X530"/>
    <mergeCell ref="B525:X525"/>
    <mergeCell ref="B393:X393"/>
    <mergeCell ref="W387:X387"/>
    <mergeCell ref="Q391:U391"/>
    <mergeCell ref="W386:X386"/>
    <mergeCell ref="B386:P386"/>
    <mergeCell ref="B391:P391"/>
    <mergeCell ref="W391:X391"/>
    <mergeCell ref="B387:P387"/>
    <mergeCell ref="B388:P388"/>
    <mergeCell ref="B389:P389"/>
    <mergeCell ref="Q386:U386"/>
    <mergeCell ref="Q387:U387"/>
    <mergeCell ref="B390:X390"/>
    <mergeCell ref="B392:X392"/>
    <mergeCell ref="W389:X389"/>
    <mergeCell ref="Q389:U389"/>
    <mergeCell ref="Q388:U388"/>
    <mergeCell ref="B507:W507"/>
    <mergeCell ref="B482:X482"/>
    <mergeCell ref="B535:X535"/>
    <mergeCell ref="B493:X493"/>
    <mergeCell ref="B532:X532"/>
    <mergeCell ref="A509:X509"/>
    <mergeCell ref="B510:X510"/>
    <mergeCell ref="B511:X511"/>
    <mergeCell ref="B512:X512"/>
    <mergeCell ref="B513:X513"/>
    <mergeCell ref="V516:X516"/>
    <mergeCell ref="C483:X483"/>
    <mergeCell ref="B476:X476"/>
    <mergeCell ref="B499:X499"/>
    <mergeCell ref="B501:W501"/>
    <mergeCell ref="B500:X500"/>
    <mergeCell ref="B504:X504"/>
    <mergeCell ref="B502:X502"/>
    <mergeCell ref="B485:W485"/>
    <mergeCell ref="B486:X486"/>
    <mergeCell ref="A487:X487"/>
    <mergeCell ref="B489:W489"/>
    <mergeCell ref="B480:X480"/>
    <mergeCell ref="B479:X479"/>
    <mergeCell ref="B515:X515"/>
    <mergeCell ref="B498:X498"/>
    <mergeCell ref="A496:X496"/>
    <mergeCell ref="B497:X497"/>
    <mergeCell ref="B533:X533"/>
    <mergeCell ref="B534:W534"/>
    <mergeCell ref="B524:W524"/>
    <mergeCell ref="B519:X519"/>
    <mergeCell ref="B439:V439"/>
    <mergeCell ref="B432:V432"/>
    <mergeCell ref="B431:V431"/>
    <mergeCell ref="B433:V433"/>
    <mergeCell ref="B435:V435"/>
    <mergeCell ref="B463:V463"/>
    <mergeCell ref="W463:X463"/>
    <mergeCell ref="W465:X465"/>
    <mergeCell ref="B464:V464"/>
    <mergeCell ref="W464:X464"/>
    <mergeCell ref="B470:X470"/>
    <mergeCell ref="B495:X495"/>
    <mergeCell ref="B484:X484"/>
    <mergeCell ref="B490:X490"/>
    <mergeCell ref="W469:X469"/>
    <mergeCell ref="B462:V462"/>
    <mergeCell ref="B471:V471"/>
    <mergeCell ref="B478:X478"/>
    <mergeCell ref="B494:W494"/>
    <mergeCell ref="B517:X517"/>
    <mergeCell ref="B550:X550"/>
    <mergeCell ref="B531:W531"/>
    <mergeCell ref="B529:X529"/>
    <mergeCell ref="B523:X523"/>
    <mergeCell ref="B522:X522"/>
    <mergeCell ref="B521:X521"/>
    <mergeCell ref="B505:X505"/>
    <mergeCell ref="B546:M546"/>
    <mergeCell ref="O546:W546"/>
    <mergeCell ref="B547:M547"/>
    <mergeCell ref="B527:X527"/>
    <mergeCell ref="B528:X528"/>
    <mergeCell ref="B541:X541"/>
    <mergeCell ref="B542:X542"/>
    <mergeCell ref="B520:X520"/>
    <mergeCell ref="A518:X518"/>
    <mergeCell ref="B544:X544"/>
    <mergeCell ref="B506:X506"/>
    <mergeCell ref="B508:X508"/>
    <mergeCell ref="B536:X536"/>
    <mergeCell ref="B537:X537"/>
    <mergeCell ref="B538:W538"/>
    <mergeCell ref="B526:X526"/>
    <mergeCell ref="B543:W543"/>
    <mergeCell ref="W383:X383"/>
    <mergeCell ref="B358:X358"/>
    <mergeCell ref="A357:X357"/>
    <mergeCell ref="B381:X381"/>
    <mergeCell ref="B355:V355"/>
    <mergeCell ref="B356:X356"/>
    <mergeCell ref="B325:X325"/>
    <mergeCell ref="B350:V350"/>
    <mergeCell ref="B347:V347"/>
    <mergeCell ref="B349:V349"/>
    <mergeCell ref="W355:X355"/>
    <mergeCell ref="B330:X330"/>
    <mergeCell ref="B329:X329"/>
    <mergeCell ref="B328:X328"/>
    <mergeCell ref="B343:V343"/>
    <mergeCell ref="B342:V342"/>
    <mergeCell ref="B341:V341"/>
    <mergeCell ref="B353:V353"/>
    <mergeCell ref="B352:V352"/>
    <mergeCell ref="B354:V354"/>
    <mergeCell ref="W341:X341"/>
    <mergeCell ref="W342:X342"/>
    <mergeCell ref="W349:X349"/>
    <mergeCell ref="W343:X343"/>
    <mergeCell ref="B134:V134"/>
    <mergeCell ref="W140:X140"/>
    <mergeCell ref="B145:V145"/>
    <mergeCell ref="B151:V151"/>
    <mergeCell ref="W152:X152"/>
    <mergeCell ref="B121:X121"/>
    <mergeCell ref="B101:X101"/>
    <mergeCell ref="D103:V103"/>
    <mergeCell ref="B117:X117"/>
    <mergeCell ref="B113:C113"/>
    <mergeCell ref="B109:X109"/>
    <mergeCell ref="B110:X110"/>
    <mergeCell ref="B102:X102"/>
    <mergeCell ref="B129:V129"/>
    <mergeCell ref="B118:X118"/>
    <mergeCell ref="B149:V149"/>
    <mergeCell ref="B120:X120"/>
    <mergeCell ref="B123:X123"/>
    <mergeCell ref="B150:V150"/>
    <mergeCell ref="B132:V132"/>
    <mergeCell ref="B133:V133"/>
    <mergeCell ref="F111:X111"/>
    <mergeCell ref="D106:X106"/>
    <mergeCell ref="B106:C106"/>
    <mergeCell ref="D104:X104"/>
    <mergeCell ref="A96:X96"/>
    <mergeCell ref="B86:C86"/>
    <mergeCell ref="D86:X86"/>
    <mergeCell ref="B87:C87"/>
    <mergeCell ref="D87:X87"/>
    <mergeCell ref="B89:X89"/>
    <mergeCell ref="B91:X91"/>
    <mergeCell ref="B92:X92"/>
    <mergeCell ref="B98:X98"/>
    <mergeCell ref="B90:X90"/>
    <mergeCell ref="B97:X97"/>
    <mergeCell ref="B99:X99"/>
    <mergeCell ref="B94:W94"/>
    <mergeCell ref="B95:X95"/>
    <mergeCell ref="B50:C50"/>
    <mergeCell ref="D50:X50"/>
    <mergeCell ref="B51:C51"/>
    <mergeCell ref="B53:C53"/>
    <mergeCell ref="B57:C57"/>
    <mergeCell ref="B93:X93"/>
    <mergeCell ref="A60:X60"/>
    <mergeCell ref="B65:X65"/>
    <mergeCell ref="B62:F62"/>
    <mergeCell ref="D69:X69"/>
    <mergeCell ref="B70:C70"/>
    <mergeCell ref="D71:X71"/>
    <mergeCell ref="B77:X77"/>
    <mergeCell ref="D82:X82"/>
    <mergeCell ref="B82:C82"/>
    <mergeCell ref="B83:X83"/>
    <mergeCell ref="D85:X85"/>
    <mergeCell ref="B64:X64"/>
    <mergeCell ref="B68:C68"/>
    <mergeCell ref="B55:X55"/>
    <mergeCell ref="B56:C56"/>
    <mergeCell ref="D56:H56"/>
    <mergeCell ref="I62:X62"/>
    <mergeCell ref="D51:X51"/>
    <mergeCell ref="B52:C52"/>
    <mergeCell ref="D52:X52"/>
    <mergeCell ref="D53:X53"/>
    <mergeCell ref="B54:X54"/>
    <mergeCell ref="A1:P1"/>
    <mergeCell ref="Q1:S1"/>
    <mergeCell ref="D25:X25"/>
    <mergeCell ref="D26:X26"/>
    <mergeCell ref="D28:X28"/>
    <mergeCell ref="D29:X29"/>
    <mergeCell ref="Q8:W8"/>
    <mergeCell ref="A12:X12"/>
    <mergeCell ref="B29:C29"/>
    <mergeCell ref="B27:C27"/>
    <mergeCell ref="B28:C28"/>
    <mergeCell ref="B25:C25"/>
    <mergeCell ref="A2:P2"/>
    <mergeCell ref="Q2:W2"/>
    <mergeCell ref="A3:P3"/>
    <mergeCell ref="Q3:W3"/>
    <mergeCell ref="B23:X23"/>
    <mergeCell ref="A6:P6"/>
    <mergeCell ref="Q6:W6"/>
    <mergeCell ref="A4:P4"/>
    <mergeCell ref="Q4:W4"/>
    <mergeCell ref="A5:P5"/>
    <mergeCell ref="A20:X20"/>
    <mergeCell ref="B21:X21"/>
    <mergeCell ref="P31:X31"/>
    <mergeCell ref="B33:X33"/>
    <mergeCell ref="B122:X122"/>
    <mergeCell ref="W103:X103"/>
    <mergeCell ref="B103:C103"/>
    <mergeCell ref="B116:X116"/>
    <mergeCell ref="B119:X119"/>
    <mergeCell ref="D72:X72"/>
    <mergeCell ref="B73:X73"/>
    <mergeCell ref="A34:X34"/>
    <mergeCell ref="B36:X36"/>
    <mergeCell ref="B37:W37"/>
    <mergeCell ref="B38:C38"/>
    <mergeCell ref="B39:C39"/>
    <mergeCell ref="B47:X47"/>
    <mergeCell ref="D39:X39"/>
    <mergeCell ref="B115:X115"/>
    <mergeCell ref="D112:N112"/>
    <mergeCell ref="O112:X112"/>
    <mergeCell ref="B111:E111"/>
    <mergeCell ref="B75:C75"/>
    <mergeCell ref="D75:X75"/>
    <mergeCell ref="B78:C78"/>
    <mergeCell ref="D44:X44"/>
    <mergeCell ref="A11:P11"/>
    <mergeCell ref="A14:X14"/>
    <mergeCell ref="A15:X15"/>
    <mergeCell ref="Q10:W10"/>
    <mergeCell ref="A7:P7"/>
    <mergeCell ref="Q7:W7"/>
    <mergeCell ref="A8:P8"/>
    <mergeCell ref="A9:P9"/>
    <mergeCell ref="Q9:W9"/>
    <mergeCell ref="A18:X18"/>
    <mergeCell ref="A17:G17"/>
    <mergeCell ref="H17:X17"/>
    <mergeCell ref="A19:X19"/>
    <mergeCell ref="B42:C42"/>
    <mergeCell ref="D42:X42"/>
    <mergeCell ref="B44:C44"/>
    <mergeCell ref="D43:X43"/>
    <mergeCell ref="B46:C46"/>
    <mergeCell ref="B49:X49"/>
    <mergeCell ref="I56:X56"/>
    <mergeCell ref="B136:V136"/>
    <mergeCell ref="B138:V138"/>
    <mergeCell ref="W139:X139"/>
    <mergeCell ref="W146:X146"/>
    <mergeCell ref="B147:V147"/>
    <mergeCell ref="B157:C157"/>
    <mergeCell ref="B153:X153"/>
    <mergeCell ref="B140:V140"/>
    <mergeCell ref="B141:V141"/>
    <mergeCell ref="B143:V143"/>
    <mergeCell ref="W149:X149"/>
    <mergeCell ref="B146:V146"/>
    <mergeCell ref="W148:X148"/>
    <mergeCell ref="B156:X156"/>
    <mergeCell ref="C155:P155"/>
    <mergeCell ref="T157:X157"/>
    <mergeCell ref="B142:V142"/>
    <mergeCell ref="B144:V144"/>
    <mergeCell ref="W136:X136"/>
    <mergeCell ref="W142:X142"/>
    <mergeCell ref="W145:X145"/>
    <mergeCell ref="W143:X143"/>
    <mergeCell ref="B139:V139"/>
    <mergeCell ref="W141:X141"/>
    <mergeCell ref="D105:X105"/>
    <mergeCell ref="B104:C104"/>
    <mergeCell ref="B105:C105"/>
    <mergeCell ref="B127:X127"/>
    <mergeCell ref="B278:C278"/>
    <mergeCell ref="B276:X276"/>
    <mergeCell ref="B284:C284"/>
    <mergeCell ref="W302:X302"/>
    <mergeCell ref="B303:V303"/>
    <mergeCell ref="B277:C277"/>
    <mergeCell ref="B280:C280"/>
    <mergeCell ref="B301:V301"/>
    <mergeCell ref="W284:X284"/>
    <mergeCell ref="B266:V266"/>
    <mergeCell ref="B108:X108"/>
    <mergeCell ref="D157:S157"/>
    <mergeCell ref="B158:C158"/>
    <mergeCell ref="B159:C159"/>
    <mergeCell ref="B224:V224"/>
    <mergeCell ref="W268:X268"/>
    <mergeCell ref="B262:V262"/>
    <mergeCell ref="B256:X256"/>
    <mergeCell ref="B250:X250"/>
    <mergeCell ref="B232:V232"/>
    <mergeCell ref="B125:X125"/>
    <mergeCell ref="W147:X147"/>
    <mergeCell ref="B135:X135"/>
    <mergeCell ref="B152:V152"/>
    <mergeCell ref="W150:X150"/>
    <mergeCell ref="B131:V131"/>
    <mergeCell ref="D160:X160"/>
    <mergeCell ref="O163:X163"/>
    <mergeCell ref="D324:V324"/>
    <mergeCell ref="B294:X294"/>
    <mergeCell ref="W304:X304"/>
    <mergeCell ref="B305:V305"/>
    <mergeCell ref="W305:X305"/>
    <mergeCell ref="W312:X312"/>
    <mergeCell ref="W232:X232"/>
    <mergeCell ref="W224:X224"/>
    <mergeCell ref="W229:X229"/>
    <mergeCell ref="W231:X231"/>
    <mergeCell ref="W230:X230"/>
    <mergeCell ref="B230:V230"/>
    <mergeCell ref="W225:X225"/>
    <mergeCell ref="W261:X261"/>
    <mergeCell ref="B245:X245"/>
    <mergeCell ref="D244:V244"/>
    <mergeCell ref="W462:X462"/>
    <mergeCell ref="B424:X424"/>
    <mergeCell ref="B402:C402"/>
    <mergeCell ref="B460:U460"/>
    <mergeCell ref="W408:X408"/>
    <mergeCell ref="B408:V408"/>
    <mergeCell ref="B404:V404"/>
    <mergeCell ref="W438:X438"/>
    <mergeCell ref="B426:V426"/>
    <mergeCell ref="W426:X426"/>
    <mergeCell ref="B429:V429"/>
    <mergeCell ref="W437:X437"/>
    <mergeCell ref="B412:V412"/>
    <mergeCell ref="W407:X407"/>
    <mergeCell ref="W412:X412"/>
    <mergeCell ref="B413:V413"/>
    <mergeCell ref="D411:X411"/>
    <mergeCell ref="B415:X415"/>
    <mergeCell ref="W414:X414"/>
    <mergeCell ref="B455:V455"/>
    <mergeCell ref="B449:V449"/>
    <mergeCell ref="B450:V450"/>
    <mergeCell ref="B454:X454"/>
    <mergeCell ref="B419:V419"/>
    <mergeCell ref="W351:X351"/>
    <mergeCell ref="B351:V351"/>
    <mergeCell ref="W347:X347"/>
    <mergeCell ref="W348:X348"/>
    <mergeCell ref="W353:X353"/>
    <mergeCell ref="W350:X350"/>
    <mergeCell ref="W352:X352"/>
    <mergeCell ref="W354:X354"/>
    <mergeCell ref="B340:X340"/>
    <mergeCell ref="B324:C324"/>
    <mergeCell ref="B333:X333"/>
    <mergeCell ref="B334:X334"/>
    <mergeCell ref="B338:X338"/>
    <mergeCell ref="B327:X327"/>
    <mergeCell ref="B326:X326"/>
    <mergeCell ref="D320:X320"/>
    <mergeCell ref="B335:X335"/>
    <mergeCell ref="B332:X332"/>
    <mergeCell ref="B331:X331"/>
    <mergeCell ref="B322:E322"/>
    <mergeCell ref="F322:V322"/>
    <mergeCell ref="B323:C323"/>
    <mergeCell ref="D323:N323"/>
    <mergeCell ref="O323:X323"/>
    <mergeCell ref="W468:X468"/>
    <mergeCell ref="B414:V414"/>
    <mergeCell ref="B348:V348"/>
    <mergeCell ref="B317:C317"/>
    <mergeCell ref="W314:X314"/>
    <mergeCell ref="B313:V313"/>
    <mergeCell ref="W313:X313"/>
    <mergeCell ref="B310:V310"/>
    <mergeCell ref="W310:X310"/>
    <mergeCell ref="B312:V312"/>
    <mergeCell ref="B315:V315"/>
    <mergeCell ref="D318:X318"/>
    <mergeCell ref="B316:X316"/>
    <mergeCell ref="T317:X317"/>
    <mergeCell ref="B314:V314"/>
    <mergeCell ref="B311:V311"/>
    <mergeCell ref="W311:X311"/>
    <mergeCell ref="B339:V339"/>
    <mergeCell ref="W339:X339"/>
    <mergeCell ref="B336:X336"/>
    <mergeCell ref="B337:X337"/>
    <mergeCell ref="B319:C319"/>
    <mergeCell ref="D319:X319"/>
    <mergeCell ref="B320:C320"/>
    <mergeCell ref="B293:X293"/>
    <mergeCell ref="B292:X292"/>
    <mergeCell ref="B289:X289"/>
    <mergeCell ref="O547:W548"/>
    <mergeCell ref="B548:M548"/>
    <mergeCell ref="B545:M545"/>
    <mergeCell ref="O545:W545"/>
    <mergeCell ref="B344:V344"/>
    <mergeCell ref="W344:X344"/>
    <mergeCell ref="B345:V345"/>
    <mergeCell ref="W345:X345"/>
    <mergeCell ref="B346:V346"/>
    <mergeCell ref="W346:X346"/>
    <mergeCell ref="W384:X384"/>
    <mergeCell ref="B383:P383"/>
    <mergeCell ref="W471:X471"/>
    <mergeCell ref="B469:V469"/>
    <mergeCell ref="B406:V406"/>
    <mergeCell ref="B473:X473"/>
    <mergeCell ref="W427:X427"/>
    <mergeCell ref="W385:X385"/>
    <mergeCell ref="B372:P372"/>
    <mergeCell ref="Q372:U372"/>
    <mergeCell ref="B468:V468"/>
    <mergeCell ref="B80:C80"/>
    <mergeCell ref="D80:X80"/>
    <mergeCell ref="D81:X81"/>
    <mergeCell ref="D78:X78"/>
    <mergeCell ref="B79:C79"/>
    <mergeCell ref="W309:X309"/>
    <mergeCell ref="B308:V308"/>
    <mergeCell ref="B306:V306"/>
    <mergeCell ref="W306:X306"/>
    <mergeCell ref="B307:V307"/>
    <mergeCell ref="W308:X308"/>
    <mergeCell ref="B309:V309"/>
    <mergeCell ref="B288:X288"/>
    <mergeCell ref="B287:X287"/>
    <mergeCell ref="W303:X303"/>
    <mergeCell ref="B304:V304"/>
    <mergeCell ref="B299:V299"/>
    <mergeCell ref="W299:X299"/>
    <mergeCell ref="B300:X300"/>
    <mergeCell ref="B298:X298"/>
    <mergeCell ref="W307:X307"/>
    <mergeCell ref="B286:X286"/>
    <mergeCell ref="B285:X285"/>
    <mergeCell ref="B302:V302"/>
    <mergeCell ref="B165:X165"/>
    <mergeCell ref="B240:C240"/>
    <mergeCell ref="B236:X236"/>
    <mergeCell ref="B227:V227"/>
    <mergeCell ref="B226:V226"/>
    <mergeCell ref="W226:X226"/>
    <mergeCell ref="B222:V222"/>
    <mergeCell ref="W235:X235"/>
    <mergeCell ref="W234:X234"/>
    <mergeCell ref="W223:X223"/>
    <mergeCell ref="B237:C237"/>
    <mergeCell ref="B229:V229"/>
    <mergeCell ref="W228:X228"/>
    <mergeCell ref="B235:V235"/>
    <mergeCell ref="B228:V228"/>
    <mergeCell ref="B223:V223"/>
    <mergeCell ref="B234:V234"/>
    <mergeCell ref="W221:X221"/>
    <mergeCell ref="D200:X200"/>
    <mergeCell ref="B214:X214"/>
    <mergeCell ref="B199:C199"/>
    <mergeCell ref="B202:E202"/>
    <mergeCell ref="B211:X211"/>
    <mergeCell ref="W186:X186"/>
    <mergeCell ref="D164:V164"/>
    <mergeCell ref="W138:X138"/>
    <mergeCell ref="B148:V148"/>
    <mergeCell ref="D158:X158"/>
    <mergeCell ref="W144:X144"/>
    <mergeCell ref="D163:N163"/>
    <mergeCell ref="B162:E162"/>
    <mergeCell ref="D159:X159"/>
    <mergeCell ref="B160:C160"/>
    <mergeCell ref="W151:X151"/>
    <mergeCell ref="W187:X187"/>
    <mergeCell ref="B203:C203"/>
    <mergeCell ref="D203:N203"/>
    <mergeCell ref="B192:V192"/>
    <mergeCell ref="W192:X192"/>
    <mergeCell ref="B193:V193"/>
    <mergeCell ref="W194:X194"/>
    <mergeCell ref="B189:V189"/>
    <mergeCell ref="B195:V195"/>
    <mergeCell ref="W195:X195"/>
    <mergeCell ref="W189:X189"/>
    <mergeCell ref="W193:X193"/>
    <mergeCell ref="B197:C197"/>
    <mergeCell ref="T197:X197"/>
    <mergeCell ref="B190:V190"/>
    <mergeCell ref="W191:X191"/>
    <mergeCell ref="B187:V187"/>
    <mergeCell ref="F202:V202"/>
    <mergeCell ref="B201:W201"/>
    <mergeCell ref="I57:X57"/>
    <mergeCell ref="B58:C58"/>
    <mergeCell ref="B61:X61"/>
    <mergeCell ref="D70:X70"/>
    <mergeCell ref="B71:C71"/>
    <mergeCell ref="B59:X59"/>
    <mergeCell ref="B67:X67"/>
    <mergeCell ref="B72:C72"/>
    <mergeCell ref="B69:C69"/>
    <mergeCell ref="B66:X66"/>
    <mergeCell ref="D68:X68"/>
    <mergeCell ref="B31:C31"/>
    <mergeCell ref="B41:C41"/>
    <mergeCell ref="B32:C32"/>
    <mergeCell ref="D32:X32"/>
    <mergeCell ref="D46:X46"/>
    <mergeCell ref="B45:C45"/>
    <mergeCell ref="B112:C112"/>
    <mergeCell ref="B128:X128"/>
    <mergeCell ref="D38:N38"/>
    <mergeCell ref="O38:X38"/>
    <mergeCell ref="B43:C43"/>
    <mergeCell ref="D79:X79"/>
    <mergeCell ref="B74:C74"/>
    <mergeCell ref="B76:X76"/>
    <mergeCell ref="P74:X74"/>
    <mergeCell ref="I58:W58"/>
    <mergeCell ref="B81:C81"/>
    <mergeCell ref="B48:X48"/>
    <mergeCell ref="B84:X84"/>
    <mergeCell ref="B88:C88"/>
    <mergeCell ref="D88:X88"/>
    <mergeCell ref="B85:C85"/>
    <mergeCell ref="D57:H57"/>
    <mergeCell ref="D58:H58"/>
    <mergeCell ref="W129:X129"/>
    <mergeCell ref="T1:X1"/>
    <mergeCell ref="B24:X24"/>
    <mergeCell ref="B35:X35"/>
    <mergeCell ref="B137:X137"/>
    <mergeCell ref="B126:X126"/>
    <mergeCell ref="W131:X131"/>
    <mergeCell ref="W132:X132"/>
    <mergeCell ref="B100:X100"/>
    <mergeCell ref="Q5:W5"/>
    <mergeCell ref="G62:H62"/>
    <mergeCell ref="W133:X133"/>
    <mergeCell ref="W134:X134"/>
    <mergeCell ref="B107:W107"/>
    <mergeCell ref="D113:V113"/>
    <mergeCell ref="W113:X113"/>
    <mergeCell ref="B114:X114"/>
    <mergeCell ref="B22:X22"/>
    <mergeCell ref="B26:C26"/>
    <mergeCell ref="B124:X124"/>
    <mergeCell ref="B130:X130"/>
    <mergeCell ref="B40:C40"/>
    <mergeCell ref="D40:X40"/>
    <mergeCell ref="D45:X45"/>
    <mergeCell ref="AA471:AA474"/>
    <mergeCell ref="B185:V185"/>
    <mergeCell ref="W185:X185"/>
    <mergeCell ref="B186:V186"/>
    <mergeCell ref="B382:X382"/>
    <mergeCell ref="W388:X388"/>
    <mergeCell ref="W315:X315"/>
    <mergeCell ref="B198:C198"/>
    <mergeCell ref="D198:X198"/>
    <mergeCell ref="B427:V427"/>
    <mergeCell ref="W460:X460"/>
    <mergeCell ref="B461:X461"/>
    <mergeCell ref="B360:X360"/>
    <mergeCell ref="B361:X361"/>
    <mergeCell ref="B362:P362"/>
    <mergeCell ref="B363:P363"/>
    <mergeCell ref="B194:V194"/>
    <mergeCell ref="B212:X212"/>
    <mergeCell ref="B209:X209"/>
    <mergeCell ref="B208:X208"/>
    <mergeCell ref="B206:X206"/>
    <mergeCell ref="B207:X207"/>
    <mergeCell ref="B377:P377"/>
    <mergeCell ref="Q377:U377"/>
    <mergeCell ref="AA376:AE376"/>
    <mergeCell ref="AA377:AE377"/>
    <mergeCell ref="Q373:U373"/>
    <mergeCell ref="W373:X373"/>
    <mergeCell ref="AA373:AE373"/>
    <mergeCell ref="B374:P374"/>
    <mergeCell ref="Q374:U374"/>
    <mergeCell ref="W374:X374"/>
    <mergeCell ref="AA374:AE374"/>
    <mergeCell ref="B375:P375"/>
    <mergeCell ref="Q375:U375"/>
    <mergeCell ref="W375:X375"/>
    <mergeCell ref="AA375:AE375"/>
    <mergeCell ref="W183:X183"/>
    <mergeCell ref="B166:X166"/>
    <mergeCell ref="B167:X167"/>
    <mergeCell ref="B172:X172"/>
    <mergeCell ref="B173:X173"/>
    <mergeCell ref="B168:X168"/>
    <mergeCell ref="B169:X169"/>
    <mergeCell ref="B170:X170"/>
    <mergeCell ref="B176:X176"/>
    <mergeCell ref="B179:V179"/>
    <mergeCell ref="W179:X179"/>
    <mergeCell ref="B180:X180"/>
    <mergeCell ref="B175:X175"/>
    <mergeCell ref="B178:X178"/>
    <mergeCell ref="B182:V182"/>
    <mergeCell ref="B171:X171"/>
    <mergeCell ref="B174:X174"/>
    <mergeCell ref="AA372:AE372"/>
    <mergeCell ref="B378:X378"/>
    <mergeCell ref="B437:V437"/>
    <mergeCell ref="B416:X416"/>
    <mergeCell ref="B370:X370"/>
    <mergeCell ref="B371:P371"/>
    <mergeCell ref="Q371:U371"/>
    <mergeCell ref="W371:X371"/>
    <mergeCell ref="B398:X398"/>
    <mergeCell ref="B399:X399"/>
    <mergeCell ref="B394:X394"/>
    <mergeCell ref="B396:X396"/>
    <mergeCell ref="B395:X395"/>
    <mergeCell ref="Q384:U384"/>
    <mergeCell ref="Q385:U385"/>
    <mergeCell ref="B385:P385"/>
    <mergeCell ref="B400:X400"/>
    <mergeCell ref="W406:X406"/>
    <mergeCell ref="W372:X372"/>
    <mergeCell ref="B376:P376"/>
    <mergeCell ref="Q376:U376"/>
    <mergeCell ref="W376:X376"/>
    <mergeCell ref="B397:X397"/>
    <mergeCell ref="AA378:AE378"/>
    <mergeCell ref="B225:V225"/>
    <mergeCell ref="B213:X213"/>
    <mergeCell ref="AA371:AE371"/>
    <mergeCell ref="AA362:AE362"/>
    <mergeCell ref="AA363:AE363"/>
    <mergeCell ref="AA364:AE364"/>
    <mergeCell ref="AA365:AE365"/>
    <mergeCell ref="AA366:AE366"/>
    <mergeCell ref="AA367:AE367"/>
    <mergeCell ref="AA368:AE368"/>
    <mergeCell ref="B369:X369"/>
    <mergeCell ref="B365:P365"/>
    <mergeCell ref="B366:P366"/>
    <mergeCell ref="B367:P367"/>
    <mergeCell ref="B364:P364"/>
    <mergeCell ref="Q363:X363"/>
    <mergeCell ref="Q364:X364"/>
    <mergeCell ref="Q365:X365"/>
    <mergeCell ref="B296:X296"/>
    <mergeCell ref="B297:X297"/>
    <mergeCell ref="B290:X290"/>
    <mergeCell ref="W301:X301"/>
    <mergeCell ref="B295:X295"/>
    <mergeCell ref="D279:X279"/>
    <mergeCell ref="W419:X419"/>
    <mergeCell ref="B417:V417"/>
    <mergeCell ref="W417:X417"/>
    <mergeCell ref="B384:P384"/>
    <mergeCell ref="B243:C243"/>
    <mergeCell ref="D199:X199"/>
    <mergeCell ref="W204:X204"/>
    <mergeCell ref="B204:C204"/>
    <mergeCell ref="B200:C200"/>
    <mergeCell ref="W377:X377"/>
    <mergeCell ref="B403:V403"/>
    <mergeCell ref="W403:X403"/>
    <mergeCell ref="D402:X402"/>
    <mergeCell ref="Q383:U383"/>
    <mergeCell ref="B411:C411"/>
    <mergeCell ref="W413:X413"/>
    <mergeCell ref="B410:X410"/>
    <mergeCell ref="B407:V407"/>
    <mergeCell ref="B220:X220"/>
    <mergeCell ref="Q366:X366"/>
    <mergeCell ref="Q367:X367"/>
    <mergeCell ref="Q368:X368"/>
    <mergeCell ref="B368:P368"/>
    <mergeCell ref="Q362:X362"/>
    <mergeCell ref="B448:V448"/>
    <mergeCell ref="W448:X448"/>
    <mergeCell ref="B181:V181"/>
    <mergeCell ref="W181:X181"/>
    <mergeCell ref="B177:X177"/>
    <mergeCell ref="B373:P373"/>
    <mergeCell ref="B184:V184"/>
    <mergeCell ref="W184:X184"/>
    <mergeCell ref="B191:V191"/>
    <mergeCell ref="B188:V188"/>
    <mergeCell ref="W188:X188"/>
    <mergeCell ref="B217:X217"/>
    <mergeCell ref="B215:X215"/>
    <mergeCell ref="B216:X216"/>
    <mergeCell ref="O203:X203"/>
    <mergeCell ref="B205:X205"/>
    <mergeCell ref="B210:X210"/>
    <mergeCell ref="W421:X421"/>
    <mergeCell ref="W420:X420"/>
    <mergeCell ref="B438:V438"/>
    <mergeCell ref="W436:X436"/>
    <mergeCell ref="B428:V428"/>
    <mergeCell ref="W428:X428"/>
    <mergeCell ref="B421:V421"/>
    <mergeCell ref="W441:X441"/>
    <mergeCell ref="B443:X443"/>
    <mergeCell ref="B445:V445"/>
    <mergeCell ref="W445:X445"/>
    <mergeCell ref="B446:V446"/>
    <mergeCell ref="W446:X446"/>
    <mergeCell ref="B447:V447"/>
    <mergeCell ref="W447:X447"/>
    <mergeCell ref="B436:V436"/>
    <mergeCell ref="AA401:AA403"/>
    <mergeCell ref="B425:X425"/>
    <mergeCell ref="Q379:U379"/>
    <mergeCell ref="W379:X379"/>
    <mergeCell ref="D41:G41"/>
    <mergeCell ref="I41:X41"/>
    <mergeCell ref="D27:G27"/>
    <mergeCell ref="I27:X27"/>
    <mergeCell ref="B405:V405"/>
    <mergeCell ref="W404:X404"/>
    <mergeCell ref="W405:X405"/>
    <mergeCell ref="B418:V418"/>
    <mergeCell ref="W418:X418"/>
    <mergeCell ref="B379:P379"/>
    <mergeCell ref="F162:V162"/>
    <mergeCell ref="B196:X196"/>
    <mergeCell ref="W164:X164"/>
    <mergeCell ref="B161:W161"/>
    <mergeCell ref="B163:C163"/>
    <mergeCell ref="B164:C164"/>
    <mergeCell ref="W182:X182"/>
    <mergeCell ref="W190:X190"/>
    <mergeCell ref="B183:V183"/>
    <mergeCell ref="B401:Z401"/>
  </mergeCells>
  <conditionalFormatting sqref="I74:K74 W420:X420">
    <cfRule type="expression" dxfId="360" priority="618">
      <formula>I74=""</formula>
    </cfRule>
  </conditionalFormatting>
  <conditionalFormatting sqref="D75:X75">
    <cfRule type="expression" dxfId="359" priority="616">
      <formula>D75=""</formula>
    </cfRule>
  </conditionalFormatting>
  <conditionalFormatting sqref="D56:H56">
    <cfRule type="expression" dxfId="358" priority="643">
      <formula>D56=""</formula>
    </cfRule>
  </conditionalFormatting>
  <conditionalFormatting sqref="D68:X72">
    <cfRule type="expression" dxfId="357" priority="620">
      <formula>D68=""</formula>
    </cfRule>
  </conditionalFormatting>
  <conditionalFormatting sqref="D44">
    <cfRule type="expression" dxfId="356" priority="636">
      <formula>D44=kies</formula>
    </cfRule>
  </conditionalFormatting>
  <conditionalFormatting sqref="D47:X47">
    <cfRule type="expression" dxfId="355" priority="638">
      <formula>D47=""</formula>
    </cfRule>
  </conditionalFormatting>
  <conditionalFormatting sqref="D44:X44">
    <cfRule type="expression" dxfId="354" priority="392">
      <formula>$D$44="kies"</formula>
    </cfRule>
    <cfRule type="expression" dxfId="353" priority="628">
      <formula>#REF!="kies"</formula>
    </cfRule>
  </conditionalFormatting>
  <conditionalFormatting sqref="D85:X88">
    <cfRule type="expression" dxfId="352" priority="614">
      <formula>D85=""</formula>
    </cfRule>
  </conditionalFormatting>
  <conditionalFormatting sqref="D74:G74">
    <cfRule type="expression" dxfId="351" priority="619">
      <formula>D74=""</formula>
    </cfRule>
  </conditionalFormatting>
  <conditionalFormatting sqref="M74:O74">
    <cfRule type="expression" dxfId="350" priority="617">
      <formula>M74=""</formula>
    </cfRule>
  </conditionalFormatting>
  <conditionalFormatting sqref="D78:X82">
    <cfRule type="expression" dxfId="349" priority="615">
      <formula>D78=""</formula>
    </cfRule>
  </conditionalFormatting>
  <conditionalFormatting sqref="X507">
    <cfRule type="expression" dxfId="348" priority="594">
      <formula>X507="kies"</formula>
    </cfRule>
    <cfRule type="expression" dxfId="347" priority="595">
      <formula>"kies"</formula>
    </cfRule>
    <cfRule type="expression" dxfId="346" priority="596">
      <formula>X507=kies</formula>
    </cfRule>
  </conditionalFormatting>
  <conditionalFormatting sqref="X531">
    <cfRule type="expression" dxfId="345" priority="591">
      <formula>X531="kies"</formula>
    </cfRule>
    <cfRule type="expression" dxfId="344" priority="592">
      <formula>"kies"</formula>
    </cfRule>
    <cfRule type="expression" dxfId="343" priority="593">
      <formula>X531=kies</formula>
    </cfRule>
  </conditionalFormatting>
  <conditionalFormatting sqref="X501">
    <cfRule type="expression" dxfId="342" priority="588">
      <formula>X501="kies"</formula>
    </cfRule>
    <cfRule type="expression" dxfId="341" priority="589">
      <formula>"kies"</formula>
    </cfRule>
    <cfRule type="expression" dxfId="340" priority="590">
      <formula>X501=kies</formula>
    </cfRule>
  </conditionalFormatting>
  <conditionalFormatting sqref="X524:X525">
    <cfRule type="expression" dxfId="339" priority="585">
      <formula>X524="kies"</formula>
    </cfRule>
    <cfRule type="expression" dxfId="338" priority="586">
      <formula>"kies"</formula>
    </cfRule>
    <cfRule type="expression" dxfId="337" priority="587">
      <formula>X524=kies</formula>
    </cfRule>
  </conditionalFormatting>
  <conditionalFormatting sqref="X37">
    <cfRule type="expression" dxfId="336" priority="582">
      <formula>X37="kies"</formula>
    </cfRule>
    <cfRule type="expression" dxfId="335" priority="583">
      <formula>"kies"</formula>
    </cfRule>
    <cfRule type="expression" dxfId="334" priority="584">
      <formula>X37=kies</formula>
    </cfRule>
  </conditionalFormatting>
  <conditionalFormatting sqref="X520">
    <cfRule type="expression" dxfId="333" priority="568">
      <formula>X520=kies</formula>
    </cfRule>
  </conditionalFormatting>
  <conditionalFormatting sqref="X494">
    <cfRule type="expression" dxfId="332" priority="554">
      <formula>X494="kies"</formula>
    </cfRule>
    <cfRule type="expression" dxfId="331" priority="555">
      <formula>"kies"</formula>
    </cfRule>
    <cfRule type="expression" dxfId="330" priority="556">
      <formula>X494=kies</formula>
    </cfRule>
  </conditionalFormatting>
  <conditionalFormatting sqref="X543">
    <cfRule type="expression" dxfId="329" priority="545">
      <formula>X543="kies"</formula>
    </cfRule>
    <cfRule type="expression" dxfId="328" priority="546">
      <formula>"kies"</formula>
    </cfRule>
    <cfRule type="expression" dxfId="327" priority="547">
      <formula>X543=kies</formula>
    </cfRule>
  </conditionalFormatting>
  <conditionalFormatting sqref="X485">
    <cfRule type="expression" dxfId="326" priority="551">
      <formula>X485="kies"</formula>
    </cfRule>
    <cfRule type="expression" dxfId="325" priority="552">
      <formula>"kies"</formula>
    </cfRule>
    <cfRule type="expression" dxfId="324" priority="553">
      <formula>X485=kies</formula>
    </cfRule>
  </conditionalFormatting>
  <conditionalFormatting sqref="X489">
    <cfRule type="expression" dxfId="323" priority="548">
      <formula>X489="kies"</formula>
    </cfRule>
    <cfRule type="expression" dxfId="322" priority="549">
      <formula>"kies"</formula>
    </cfRule>
    <cfRule type="expression" dxfId="321" priority="550">
      <formula>X489=kies</formula>
    </cfRule>
  </conditionalFormatting>
  <conditionalFormatting sqref="X112">
    <cfRule type="expression" dxfId="320" priority="530">
      <formula>X112="kies"</formula>
    </cfRule>
    <cfRule type="expression" dxfId="319" priority="531">
      <formula>"kies"</formula>
    </cfRule>
    <cfRule type="expression" dxfId="318" priority="539">
      <formula>X112=kies</formula>
    </cfRule>
  </conditionalFormatting>
  <conditionalFormatting sqref="D113 W113">
    <cfRule type="expression" dxfId="317" priority="532">
      <formula>D113=""</formula>
    </cfRule>
  </conditionalFormatting>
  <conditionalFormatting sqref="W164">
    <cfRule type="expression" dxfId="316" priority="514">
      <formula>W164=""</formula>
    </cfRule>
  </conditionalFormatting>
  <conditionalFormatting sqref="D278:X278">
    <cfRule type="expression" dxfId="315" priority="438">
      <formula>D278=""</formula>
    </cfRule>
  </conditionalFormatting>
  <conditionalFormatting sqref="W204">
    <cfRule type="expression" dxfId="314" priority="489">
      <formula>W204=""</formula>
    </cfRule>
  </conditionalFormatting>
  <conditionalFormatting sqref="D279:X279">
    <cfRule type="expression" dxfId="313" priority="437">
      <formula>D279=""</formula>
    </cfRule>
  </conditionalFormatting>
  <conditionalFormatting sqref="D239:X239">
    <cfRule type="expression" dxfId="312" priority="478">
      <formula>D239=""</formula>
    </cfRule>
  </conditionalFormatting>
  <conditionalFormatting sqref="D238:X238">
    <cfRule type="expression" dxfId="311" priority="479">
      <formula>D238=""</formula>
    </cfRule>
  </conditionalFormatting>
  <conditionalFormatting sqref="D237">
    <cfRule type="expression" dxfId="310" priority="477">
      <formula>D237=""</formula>
    </cfRule>
  </conditionalFormatting>
  <conditionalFormatting sqref="W244">
    <cfRule type="expression" dxfId="309" priority="457">
      <formula>W244=""</formula>
    </cfRule>
  </conditionalFormatting>
  <conditionalFormatting sqref="D317">
    <cfRule type="expression" dxfId="308" priority="416">
      <formula>D317=""</formula>
    </cfRule>
  </conditionalFormatting>
  <conditionalFormatting sqref="D319:X319">
    <cfRule type="expression" dxfId="307" priority="417">
      <formula>D319=""</formula>
    </cfRule>
  </conditionalFormatting>
  <conditionalFormatting sqref="D244">
    <cfRule type="expression" dxfId="306" priority="456">
      <formula>D244=""</formula>
    </cfRule>
  </conditionalFormatting>
  <conditionalFormatting sqref="D277">
    <cfRule type="expression" dxfId="305" priority="436">
      <formula>D277=""</formula>
    </cfRule>
  </conditionalFormatting>
  <conditionalFormatting sqref="W284">
    <cfRule type="expression" dxfId="304" priority="429">
      <formula>W284=""</formula>
    </cfRule>
  </conditionalFormatting>
  <conditionalFormatting sqref="D318:X318">
    <cfRule type="expression" dxfId="303" priority="418">
      <formula>D318=""</formula>
    </cfRule>
  </conditionalFormatting>
  <conditionalFormatting sqref="W324">
    <cfRule type="expression" dxfId="302" priority="409">
      <formula>W324=""</formula>
    </cfRule>
  </conditionalFormatting>
  <conditionalFormatting sqref="D284">
    <cfRule type="expression" dxfId="301" priority="428">
      <formula>D284=""</formula>
    </cfRule>
  </conditionalFormatting>
  <conditionalFormatting sqref="D324">
    <cfRule type="expression" dxfId="300" priority="408">
      <formula>D324=""</formula>
    </cfRule>
  </conditionalFormatting>
  <conditionalFormatting sqref="X94">
    <cfRule type="expression" dxfId="299" priority="393">
      <formula>X94="kies"</formula>
    </cfRule>
    <cfRule type="expression" dxfId="298" priority="394">
      <formula>"kies"</formula>
    </cfRule>
    <cfRule type="expression" dxfId="297" priority="395">
      <formula>X94=kies</formula>
    </cfRule>
  </conditionalFormatting>
  <conditionalFormatting sqref="C516">
    <cfRule type="expression" dxfId="296" priority="368">
      <formula>C516=""</formula>
    </cfRule>
  </conditionalFormatting>
  <conditionalFormatting sqref="D516">
    <cfRule type="expression" dxfId="295" priority="367">
      <formula>D516=""</formula>
    </cfRule>
  </conditionalFormatting>
  <conditionalFormatting sqref="X162:X163">
    <cfRule type="expression" dxfId="294" priority="346">
      <formula>X162="kies"</formula>
    </cfRule>
    <cfRule type="expression" dxfId="293" priority="347">
      <formula>"kies"</formula>
    </cfRule>
    <cfRule type="expression" dxfId="292" priority="348">
      <formula>X162=kies</formula>
    </cfRule>
  </conditionalFormatting>
  <conditionalFormatting sqref="X202:X203">
    <cfRule type="expression" dxfId="291" priority="358">
      <formula>X202="kies"</formula>
    </cfRule>
    <cfRule type="expression" dxfId="290" priority="359">
      <formula>"kies"</formula>
    </cfRule>
    <cfRule type="expression" dxfId="289" priority="360">
      <formula>X202=kies</formula>
    </cfRule>
  </conditionalFormatting>
  <conditionalFormatting sqref="X241:X243">
    <cfRule type="expression" dxfId="288" priority="355">
      <formula>X241="kies"</formula>
    </cfRule>
    <cfRule type="expression" dxfId="287" priority="356">
      <formula>"kies"</formula>
    </cfRule>
    <cfRule type="expression" dxfId="286" priority="357">
      <formula>X241=kies</formula>
    </cfRule>
  </conditionalFormatting>
  <conditionalFormatting sqref="X281:X283">
    <cfRule type="expression" dxfId="285" priority="352">
      <formula>X281="kies"</formula>
    </cfRule>
    <cfRule type="expression" dxfId="284" priority="353">
      <formula>"kies"</formula>
    </cfRule>
    <cfRule type="expression" dxfId="283" priority="354">
      <formula>X281=kies</formula>
    </cfRule>
  </conditionalFormatting>
  <conditionalFormatting sqref="X321:X323">
    <cfRule type="expression" dxfId="282" priority="349">
      <formula>X321="kies"</formula>
    </cfRule>
    <cfRule type="expression" dxfId="281" priority="350">
      <formula>"kies"</formula>
    </cfRule>
    <cfRule type="expression" dxfId="280" priority="351">
      <formula>X321=kies</formula>
    </cfRule>
  </conditionalFormatting>
  <conditionalFormatting sqref="D45">
    <cfRule type="expression" dxfId="279" priority="323">
      <formula>$D$45="kies"</formula>
    </cfRule>
  </conditionalFormatting>
  <conditionalFormatting sqref="B296">
    <cfRule type="expression" dxfId="278" priority="311">
      <formula>B296=""</formula>
    </cfRule>
  </conditionalFormatting>
  <conditionalFormatting sqref="B336">
    <cfRule type="expression" dxfId="277" priority="308">
      <formula>B336=""</formula>
    </cfRule>
  </conditionalFormatting>
  <conditionalFormatting sqref="B256">
    <cfRule type="expression" dxfId="276" priority="314">
      <formula>B256=""</formula>
    </cfRule>
  </conditionalFormatting>
  <conditionalFormatting sqref="B248">
    <cfRule type="expression" dxfId="275" priority="316">
      <formula>B248=""</formula>
    </cfRule>
  </conditionalFormatting>
  <conditionalFormatting sqref="B288">
    <cfRule type="expression" dxfId="274" priority="313">
      <formula>B288=""</formula>
    </cfRule>
  </conditionalFormatting>
  <conditionalFormatting sqref="B328">
    <cfRule type="expression" dxfId="273" priority="310">
      <formula>B328=""</formula>
    </cfRule>
  </conditionalFormatting>
  <conditionalFormatting sqref="W413:X413">
    <cfRule type="expression" dxfId="272" priority="306">
      <formula>W413=""</formula>
    </cfRule>
  </conditionalFormatting>
  <conditionalFormatting sqref="D44:X44">
    <cfRule type="expression" dxfId="271" priority="281">
      <formula>D44=""</formula>
    </cfRule>
  </conditionalFormatting>
  <conditionalFormatting sqref="D164:V164">
    <cfRule type="expression" dxfId="270" priority="253">
      <formula>$D$164="kies eerst toekomstige VIPA-subsidie projecten (hierboven)"</formula>
    </cfRule>
  </conditionalFormatting>
  <conditionalFormatting sqref="D204:V204">
    <cfRule type="expression" dxfId="269" priority="252">
      <formula>$D$204="kies eerst toekomstige VIPA-subsidie projecten (hierboven)"</formula>
    </cfRule>
  </conditionalFormatting>
  <conditionalFormatting sqref="D244:V244">
    <cfRule type="expression" dxfId="268" priority="251">
      <formula>$D$244="kies eerst toekomstige VIPA-subsidie projecten (hierboven)"</formula>
    </cfRule>
  </conditionalFormatting>
  <conditionalFormatting sqref="D284:V284">
    <cfRule type="expression" dxfId="267" priority="250">
      <formula>$D$284="kies eerst toekomstige VIPA-subsidie projecten (hierboven)"</formula>
    </cfRule>
  </conditionalFormatting>
  <conditionalFormatting sqref="D324:V324">
    <cfRule type="expression" dxfId="266" priority="249">
      <formula>$D$324="kies eerst toekomstige VIPA-subsidie projecten (hierboven)"</formula>
    </cfRule>
  </conditionalFormatting>
  <conditionalFormatting sqref="D112">
    <cfRule type="expression" dxfId="265" priority="247">
      <formula>D112=""</formula>
    </cfRule>
  </conditionalFormatting>
  <conditionalFormatting sqref="D113:V113">
    <cfRule type="expression" dxfId="264" priority="715">
      <formula>$D$113="kies eerst toekomstige VIPA-subsidie projecten (hierboven)"</formula>
    </cfRule>
    <cfRule type="expression" dxfId="263" priority="716">
      <formula>#REF!="kies, maak eerst de keuze bij VIPA-subsidies"</formula>
    </cfRule>
  </conditionalFormatting>
  <conditionalFormatting sqref="D243">
    <cfRule type="expression" dxfId="262" priority="245">
      <formula>D243=""</formula>
    </cfRule>
  </conditionalFormatting>
  <conditionalFormatting sqref="D283">
    <cfRule type="expression" dxfId="261" priority="244">
      <formula>D283=""</formula>
    </cfRule>
  </conditionalFormatting>
  <conditionalFormatting sqref="D323">
    <cfRule type="expression" dxfId="260" priority="243">
      <formula>D323=""</formula>
    </cfRule>
  </conditionalFormatting>
  <conditionalFormatting sqref="F202">
    <cfRule type="cellIs" dxfId="259" priority="230" operator="equal">
      <formula>"keuze"</formula>
    </cfRule>
    <cfRule type="expression" dxfId="258" priority="232">
      <formula>F202=""</formula>
    </cfRule>
  </conditionalFormatting>
  <conditionalFormatting sqref="F202">
    <cfRule type="expression" dxfId="257" priority="231">
      <formula>F202="zorgvorm zoals beschreven in artikel 2. van het besluit (klik voor keuze)"</formula>
    </cfRule>
  </conditionalFormatting>
  <conditionalFormatting sqref="F242:F243">
    <cfRule type="cellIs" dxfId="256" priority="227" operator="equal">
      <formula>"Dossiertype (kies)"</formula>
    </cfRule>
    <cfRule type="expression" dxfId="255" priority="229">
      <formula>F242=""</formula>
    </cfRule>
  </conditionalFormatting>
  <conditionalFormatting sqref="F242:F243">
    <cfRule type="expression" dxfId="254" priority="228">
      <formula>F242="zorgvorm zoals beschreven in artikel 2. van het besluit (klik voor keuze)"</formula>
    </cfRule>
  </conditionalFormatting>
  <conditionalFormatting sqref="F282:F283">
    <cfRule type="cellIs" dxfId="253" priority="224" operator="equal">
      <formula>"Dossiertype (kies)"</formula>
    </cfRule>
    <cfRule type="expression" dxfId="252" priority="226">
      <formula>F282=""</formula>
    </cfRule>
  </conditionalFormatting>
  <conditionalFormatting sqref="F282:F283">
    <cfRule type="expression" dxfId="251" priority="225">
      <formula>F282="zorgvorm zoals beschreven in artikel 2. van het besluit (klik voor keuze)"</formula>
    </cfRule>
  </conditionalFormatting>
  <conditionalFormatting sqref="F322:F323">
    <cfRule type="expression" dxfId="250" priority="223">
      <formula>F322=""</formula>
    </cfRule>
  </conditionalFormatting>
  <conditionalFormatting sqref="F322:F323">
    <cfRule type="expression" dxfId="249" priority="222">
      <formula>F322="zorgvorm zoals beschreven in artikel 2. van het besluit (klik voor keuze)"</formula>
    </cfRule>
  </conditionalFormatting>
  <conditionalFormatting sqref="F162:V162">
    <cfRule type="cellIs" dxfId="248" priority="209" operator="equal">
      <formula>"keuze"</formula>
    </cfRule>
  </conditionalFormatting>
  <conditionalFormatting sqref="D163">
    <cfRule type="expression" dxfId="247" priority="207">
      <formula>D163=""</formula>
    </cfRule>
  </conditionalFormatting>
  <conditionalFormatting sqref="F163">
    <cfRule type="cellIs" dxfId="246" priority="204" operator="equal">
      <formula>"keuze"</formula>
    </cfRule>
    <cfRule type="expression" dxfId="245" priority="206">
      <formula>F163=""</formula>
    </cfRule>
  </conditionalFormatting>
  <conditionalFormatting sqref="F163">
    <cfRule type="expression" dxfId="244" priority="205">
      <formula>F163="zorgvorm zoals beschreven in artikel 2. van het besluit (klik voor keuze)"</formula>
    </cfRule>
  </conditionalFormatting>
  <conditionalFormatting sqref="D203">
    <cfRule type="expression" dxfId="243" priority="203">
      <formula>D203=""</formula>
    </cfRule>
  </conditionalFormatting>
  <conditionalFormatting sqref="F203">
    <cfRule type="cellIs" dxfId="242" priority="200" operator="equal">
      <formula>"keuze"</formula>
    </cfRule>
    <cfRule type="expression" dxfId="241" priority="202">
      <formula>F203=""</formula>
    </cfRule>
  </conditionalFormatting>
  <conditionalFormatting sqref="F203">
    <cfRule type="expression" dxfId="240" priority="201">
      <formula>F203="zorgvorm zoals beschreven in artikel 2. van het besluit (klik voor keuze)"</formula>
    </cfRule>
  </conditionalFormatting>
  <conditionalFormatting sqref="X161">
    <cfRule type="expression" dxfId="239" priority="194">
      <formula>X161="kies"</formula>
    </cfRule>
    <cfRule type="expression" dxfId="238" priority="195">
      <formula>"kies"</formula>
    </cfRule>
    <cfRule type="expression" dxfId="237" priority="196">
      <formula>X161=kies</formula>
    </cfRule>
  </conditionalFormatting>
  <conditionalFormatting sqref="X201">
    <cfRule type="expression" dxfId="236" priority="191">
      <formula>X201="kies"</formula>
    </cfRule>
    <cfRule type="expression" dxfId="235" priority="192">
      <formula>"kies"</formula>
    </cfRule>
    <cfRule type="expression" dxfId="234" priority="193">
      <formula>X201=kies</formula>
    </cfRule>
  </conditionalFormatting>
  <conditionalFormatting sqref="F242:V242">
    <cfRule type="cellIs" dxfId="233" priority="188" operator="equal">
      <formula>"keuze"</formula>
    </cfRule>
  </conditionalFormatting>
  <conditionalFormatting sqref="F282:V283">
    <cfRule type="cellIs" dxfId="232" priority="187" operator="equal">
      <formula>"keuze"</formula>
    </cfRule>
  </conditionalFormatting>
  <conditionalFormatting sqref="F322:V322">
    <cfRule type="cellIs" dxfId="231" priority="186" operator="equal">
      <formula>"keuze"</formula>
    </cfRule>
  </conditionalFormatting>
  <conditionalFormatting sqref="D28">
    <cfRule type="expression" dxfId="230" priority="89">
      <formula>D28="Kies provincie"</formula>
    </cfRule>
  </conditionalFormatting>
  <conditionalFormatting sqref="X475">
    <cfRule type="expression" dxfId="229" priority="177">
      <formula>X475="kies"</formula>
    </cfRule>
    <cfRule type="expression" dxfId="228" priority="178">
      <formula>"kies"</formula>
    </cfRule>
    <cfRule type="expression" dxfId="227" priority="179">
      <formula>X475=kies</formula>
    </cfRule>
  </conditionalFormatting>
  <conditionalFormatting sqref="D57:H57">
    <cfRule type="expression" dxfId="226" priority="176">
      <formula>D57=""</formula>
    </cfRule>
  </conditionalFormatting>
  <conditionalFormatting sqref="D58:H58">
    <cfRule type="expression" dxfId="225" priority="175">
      <formula>D58=""</formula>
    </cfRule>
  </conditionalFormatting>
  <conditionalFormatting sqref="W412:X412">
    <cfRule type="expression" dxfId="224" priority="173">
      <formula>W412=""</formula>
    </cfRule>
  </conditionalFormatting>
  <conditionalFormatting sqref="X107">
    <cfRule type="expression" dxfId="223" priority="168">
      <formula>X107="kies"</formula>
    </cfRule>
    <cfRule type="expression" dxfId="222" priority="169">
      <formula>"kies"</formula>
    </cfRule>
    <cfRule type="expression" dxfId="221" priority="170">
      <formula>X107=kies</formula>
    </cfRule>
  </conditionalFormatting>
  <conditionalFormatting sqref="G62">
    <cfRule type="expression" dxfId="220" priority="144">
      <formula>G62="kies zorgvorm"</formula>
    </cfRule>
    <cfRule type="expression" dxfId="219" priority="163">
      <formula>G62="kies"</formula>
    </cfRule>
    <cfRule type="expression" dxfId="218" priority="164">
      <formula>"kies"</formula>
    </cfRule>
    <cfRule type="expression" dxfId="217" priority="165">
      <formula>G62=kies</formula>
    </cfRule>
  </conditionalFormatting>
  <conditionalFormatting sqref="X534">
    <cfRule type="expression" dxfId="216" priority="155">
      <formula>X534="kies"</formula>
    </cfRule>
    <cfRule type="expression" dxfId="215" priority="156">
      <formula>"kies"</formula>
    </cfRule>
    <cfRule type="expression" dxfId="214" priority="157">
      <formula>X534=kies</formula>
    </cfRule>
  </conditionalFormatting>
  <conditionalFormatting sqref="X538">
    <cfRule type="expression" dxfId="213" priority="152">
      <formula>X538="kies"</formula>
    </cfRule>
    <cfRule type="expression" dxfId="212" priority="153">
      <formula>"kies"</formula>
    </cfRule>
    <cfRule type="expression" dxfId="211" priority="154">
      <formula>X538=kies</formula>
    </cfRule>
  </conditionalFormatting>
  <conditionalFormatting sqref="Q363">
    <cfRule type="expression" dxfId="210" priority="130">
      <formula>$Q$363="Kies zorgvorm"</formula>
    </cfRule>
  </conditionalFormatting>
  <conditionalFormatting sqref="Q366">
    <cfRule type="expression" dxfId="209" priority="143">
      <formula>$Q$366="Kies zorgvorm"</formula>
    </cfRule>
  </conditionalFormatting>
  <conditionalFormatting sqref="Q365">
    <cfRule type="expression" dxfId="208" priority="141">
      <formula>$Q$365="Kies zorgvorm"</formula>
    </cfRule>
  </conditionalFormatting>
  <conditionalFormatting sqref="Q367">
    <cfRule type="expression" dxfId="207" priority="138">
      <formula>$Q$367="Kies zorgvorm"</formula>
    </cfRule>
  </conditionalFormatting>
  <conditionalFormatting sqref="Q368">
    <cfRule type="expression" dxfId="206" priority="139">
      <formula>$Q$368="Kies zorgvorm"</formula>
    </cfRule>
  </conditionalFormatting>
  <conditionalFormatting sqref="Q364">
    <cfRule type="expression" dxfId="205" priority="150">
      <formula>$Q$364="Kies zorgvorm"</formula>
    </cfRule>
  </conditionalFormatting>
  <conditionalFormatting sqref="W419:X419">
    <cfRule type="expression" dxfId="204" priority="129">
      <formula>W419=""</formula>
    </cfRule>
  </conditionalFormatting>
  <conditionalFormatting sqref="Q384">
    <cfRule type="expression" dxfId="203" priority="127">
      <formula>$Q$384=""</formula>
    </cfRule>
  </conditionalFormatting>
  <conditionalFormatting sqref="Q385">
    <cfRule type="expression" dxfId="202" priority="128">
      <formula>$Q$385=""</formula>
    </cfRule>
  </conditionalFormatting>
  <conditionalFormatting sqref="Q386">
    <cfRule type="expression" dxfId="201" priority="126">
      <formula>$Q$386=""</formula>
    </cfRule>
  </conditionalFormatting>
  <conditionalFormatting sqref="Q387">
    <cfRule type="expression" dxfId="200" priority="124">
      <formula>$Q$387=""</formula>
    </cfRule>
  </conditionalFormatting>
  <conditionalFormatting sqref="Q388">
    <cfRule type="expression" dxfId="199" priority="125">
      <formula>$Q$388=""</formula>
    </cfRule>
  </conditionalFormatting>
  <conditionalFormatting sqref="Q389">
    <cfRule type="expression" dxfId="198" priority="123">
      <formula>$Q$389=""</formula>
    </cfRule>
  </conditionalFormatting>
  <conditionalFormatting sqref="F111">
    <cfRule type="cellIs" dxfId="197" priority="236" operator="equal">
      <formula>"keuze"</formula>
    </cfRule>
  </conditionalFormatting>
  <conditionalFormatting sqref="B261">
    <cfRule type="expression" dxfId="196" priority="118">
      <formula>B261=""</formula>
    </cfRule>
  </conditionalFormatting>
  <conditionalFormatting sqref="W261:X261">
    <cfRule type="expression" dxfId="195" priority="117">
      <formula>W261=""</formula>
    </cfRule>
  </conditionalFormatting>
  <conditionalFormatting sqref="B301">
    <cfRule type="expression" dxfId="194" priority="116">
      <formula>B301=""</formula>
    </cfRule>
  </conditionalFormatting>
  <conditionalFormatting sqref="W301:X301">
    <cfRule type="expression" dxfId="193" priority="115">
      <formula>W301=""</formula>
    </cfRule>
  </conditionalFormatting>
  <conditionalFormatting sqref="B341">
    <cfRule type="expression" dxfId="192" priority="114">
      <formula>B341=""</formula>
    </cfRule>
  </conditionalFormatting>
  <conditionalFormatting sqref="W341:X341">
    <cfRule type="expression" dxfId="191" priority="113">
      <formula>W341=""</formula>
    </cfRule>
  </conditionalFormatting>
  <conditionalFormatting sqref="D197">
    <cfRule type="expression" dxfId="190" priority="104">
      <formula>D197=""</formula>
    </cfRule>
  </conditionalFormatting>
  <conditionalFormatting sqref="D198:X199">
    <cfRule type="expression" dxfId="189" priority="103">
      <formula>D198=""</formula>
    </cfRule>
  </conditionalFormatting>
  <conditionalFormatting sqref="B208">
    <cfRule type="expression" dxfId="188" priority="102">
      <formula>B208=""</formula>
    </cfRule>
  </conditionalFormatting>
  <conditionalFormatting sqref="B216">
    <cfRule type="expression" dxfId="187" priority="101">
      <formula>B216=""</formula>
    </cfRule>
  </conditionalFormatting>
  <conditionalFormatting sqref="B221">
    <cfRule type="expression" dxfId="186" priority="100">
      <formula>B221=""</formula>
    </cfRule>
  </conditionalFormatting>
  <conditionalFormatting sqref="W221:X221">
    <cfRule type="expression" dxfId="185" priority="99">
      <formula>W221=""</formula>
    </cfRule>
  </conditionalFormatting>
  <conditionalFormatting sqref="W418">
    <cfRule type="expression" dxfId="184" priority="304">
      <formula>W418=""</formula>
    </cfRule>
  </conditionalFormatting>
  <conditionalFormatting sqref="D27">
    <cfRule type="expression" dxfId="183" priority="88">
      <formula>$D$27=""</formula>
    </cfRule>
  </conditionalFormatting>
  <conditionalFormatting sqref="I27">
    <cfRule type="expression" dxfId="182" priority="185">
      <formula>$I$27=""</formula>
    </cfRule>
  </conditionalFormatting>
  <conditionalFormatting sqref="D29:X29">
    <cfRule type="expression" dxfId="181" priority="76">
      <formula>D29=""</formula>
    </cfRule>
  </conditionalFormatting>
  <conditionalFormatting sqref="D32:X32">
    <cfRule type="expression" dxfId="180" priority="75">
      <formula>D32=""</formula>
    </cfRule>
  </conditionalFormatting>
  <conditionalFormatting sqref="D25:X26">
    <cfRule type="expression" dxfId="179" priority="51">
      <formula>D25=""</formula>
    </cfRule>
  </conditionalFormatting>
  <conditionalFormatting sqref="D31">
    <cfRule type="expression" dxfId="178" priority="50">
      <formula>D31=""</formula>
    </cfRule>
  </conditionalFormatting>
  <conditionalFormatting sqref="E31:G31">
    <cfRule type="expression" dxfId="177" priority="49">
      <formula>E31=""</formula>
    </cfRule>
  </conditionalFormatting>
  <conditionalFormatting sqref="I31:K31">
    <cfRule type="expression" dxfId="176" priority="48">
      <formula>I31=""</formula>
    </cfRule>
  </conditionalFormatting>
  <conditionalFormatting sqref="M31:O31">
    <cfRule type="expression" dxfId="175" priority="47">
      <formula>M31=""</formula>
    </cfRule>
  </conditionalFormatting>
  <conditionalFormatting sqref="D38">
    <cfRule type="expression" dxfId="174" priority="46">
      <formula>D38=""</formula>
    </cfRule>
  </conditionalFormatting>
  <conditionalFormatting sqref="D39:X40">
    <cfRule type="expression" dxfId="173" priority="45">
      <formula>D39=""</formula>
    </cfRule>
  </conditionalFormatting>
  <conditionalFormatting sqref="D41">
    <cfRule type="expression" dxfId="172" priority="44">
      <formula>$D$41=""</formula>
    </cfRule>
  </conditionalFormatting>
  <conditionalFormatting sqref="I41">
    <cfRule type="expression" dxfId="171" priority="43">
      <formula>$I$41=""</formula>
    </cfRule>
  </conditionalFormatting>
  <conditionalFormatting sqref="D42:X42">
    <cfRule type="expression" dxfId="170" priority="42">
      <formula>D42=""</formula>
    </cfRule>
  </conditionalFormatting>
  <conditionalFormatting sqref="D43:X43">
    <cfRule type="expression" dxfId="169" priority="41">
      <formula>D43=""</formula>
    </cfRule>
  </conditionalFormatting>
  <conditionalFormatting sqref="D46:X46">
    <cfRule type="expression" dxfId="168" priority="40">
      <formula>D46=""</formula>
    </cfRule>
  </conditionalFormatting>
  <conditionalFormatting sqref="D50:X53">
    <cfRule type="expression" dxfId="167" priority="39">
      <formula>D50=""</formula>
    </cfRule>
  </conditionalFormatting>
  <conditionalFormatting sqref="D103">
    <cfRule type="expression" dxfId="166" priority="38">
      <formula>D103=""</formula>
    </cfRule>
  </conditionalFormatting>
  <conditionalFormatting sqref="D106">
    <cfRule type="expression" dxfId="165" priority="37">
      <formula>D106="Kies"</formula>
    </cfRule>
  </conditionalFormatting>
  <conditionalFormatting sqref="D104:X105">
    <cfRule type="expression" dxfId="164" priority="35">
      <formula>D104=""</formula>
    </cfRule>
  </conditionalFormatting>
  <conditionalFormatting sqref="D157">
    <cfRule type="expression" dxfId="163" priority="34">
      <formula>D157=""</formula>
    </cfRule>
  </conditionalFormatting>
  <conditionalFormatting sqref="D158:X159">
    <cfRule type="expression" dxfId="162" priority="31">
      <formula>D158=""</formula>
    </cfRule>
  </conditionalFormatting>
  <conditionalFormatting sqref="B181">
    <cfRule type="expression" dxfId="161" priority="30">
      <formula>B181=""</formula>
    </cfRule>
  </conditionalFormatting>
  <conditionalFormatting sqref="W181:X181">
    <cfRule type="expression" dxfId="160" priority="29">
      <formula>W181=""</formula>
    </cfRule>
  </conditionalFormatting>
  <conditionalFormatting sqref="W417:X417">
    <cfRule type="expression" dxfId="159" priority="28">
      <formula>W417=""</formula>
    </cfRule>
  </conditionalFormatting>
  <conditionalFormatting sqref="E516:F516">
    <cfRule type="expression" dxfId="158" priority="27">
      <formula>E516=""</formula>
    </cfRule>
  </conditionalFormatting>
  <conditionalFormatting sqref="H516:K516">
    <cfRule type="expression" dxfId="157" priority="26">
      <formula>H516=""</formula>
    </cfRule>
  </conditionalFormatting>
  <conditionalFormatting sqref="M516:P516">
    <cfRule type="expression" dxfId="156" priority="25">
      <formula>M516=""</formula>
    </cfRule>
  </conditionalFormatting>
  <conditionalFormatting sqref="R516:U516">
    <cfRule type="expression" dxfId="155" priority="24">
      <formula>R516=""</formula>
    </cfRule>
  </conditionalFormatting>
  <conditionalFormatting sqref="C514">
    <cfRule type="expression" dxfId="154" priority="23">
      <formula>C514=""</formula>
    </cfRule>
  </conditionalFormatting>
  <conditionalFormatting sqref="O545:W545">
    <cfRule type="expression" dxfId="153" priority="22">
      <formula>O545=""</formula>
    </cfRule>
  </conditionalFormatting>
  <conditionalFormatting sqref="O546:W546">
    <cfRule type="expression" dxfId="152" priority="21">
      <formula>O546=""</formula>
    </cfRule>
  </conditionalFormatting>
  <conditionalFormatting sqref="B117">
    <cfRule type="expression" dxfId="151" priority="20">
      <formula>B117=""</formula>
    </cfRule>
  </conditionalFormatting>
  <conditionalFormatting sqref="B122">
    <cfRule type="expression" dxfId="150" priority="17">
      <formula>B122=""</formula>
    </cfRule>
  </conditionalFormatting>
  <conditionalFormatting sqref="B168">
    <cfRule type="expression" dxfId="149" priority="16">
      <formula>B168=""</formula>
    </cfRule>
  </conditionalFormatting>
  <conditionalFormatting sqref="B176">
    <cfRule type="expression" dxfId="148" priority="15">
      <formula>B176=""</formula>
    </cfRule>
  </conditionalFormatting>
  <conditionalFormatting sqref="D30:X30">
    <cfRule type="expression" dxfId="147" priority="14">
      <formula>D30=""</formula>
    </cfRule>
  </conditionalFormatting>
  <conditionalFormatting sqref="D160">
    <cfRule type="expression" dxfId="146" priority="13">
      <formula>D160="Kies"</formula>
    </cfRule>
  </conditionalFormatting>
  <conditionalFormatting sqref="D200">
    <cfRule type="expression" dxfId="145" priority="12">
      <formula>D200="Kies"</formula>
    </cfRule>
  </conditionalFormatting>
  <conditionalFormatting sqref="D240">
    <cfRule type="expression" dxfId="144" priority="11">
      <formula>D240="Kies"</formula>
    </cfRule>
  </conditionalFormatting>
  <conditionalFormatting sqref="D280">
    <cfRule type="expression" dxfId="143" priority="10">
      <formula>D280="Kies"</formula>
    </cfRule>
  </conditionalFormatting>
  <conditionalFormatting sqref="D320">
    <cfRule type="expression" dxfId="142" priority="9">
      <formula>D320="Kies"</formula>
    </cfRule>
  </conditionalFormatting>
  <conditionalFormatting sqref="B138">
    <cfRule type="expression" dxfId="141" priority="8">
      <formula>$B$138=""</formula>
    </cfRule>
  </conditionalFormatting>
  <conditionalFormatting sqref="W138">
    <cfRule type="expression" dxfId="140" priority="7">
      <formula>$W$138=""</formula>
    </cfRule>
  </conditionalFormatting>
  <conditionalFormatting sqref="B172">
    <cfRule type="expression" dxfId="139" priority="6">
      <formula>B172=""</formula>
    </cfRule>
  </conditionalFormatting>
  <conditionalFormatting sqref="B212">
    <cfRule type="expression" dxfId="138" priority="5">
      <formula>B212=""</formula>
    </cfRule>
  </conditionalFormatting>
  <conditionalFormatting sqref="B119">
    <cfRule type="expression" dxfId="137" priority="4">
      <formula>B119=""</formula>
    </cfRule>
  </conditionalFormatting>
  <conditionalFormatting sqref="B252">
    <cfRule type="expression" dxfId="136" priority="3">
      <formula>B252=""</formula>
    </cfRule>
  </conditionalFormatting>
  <conditionalFormatting sqref="B292">
    <cfRule type="expression" dxfId="135" priority="2">
      <formula>B292=""</formula>
    </cfRule>
  </conditionalFormatting>
  <conditionalFormatting sqref="B332">
    <cfRule type="expression" dxfId="134" priority="1">
      <formula>B332=""</formula>
    </cfRule>
  </conditionalFormatting>
  <dataValidations count="16">
    <dataValidation type="list" allowBlank="1" showInputMessage="1" showErrorMessage="1" sqref="X94 X494" xr:uid="{CF05A4E3-C038-48D0-9098-2EE7A3F9EC1E}">
      <formula1>kies2</formula1>
    </dataValidation>
    <dataValidation type="list" allowBlank="1" showInputMessage="1" showErrorMessage="1" sqref="D44:X44" xr:uid="{1699E044-BDE6-4CA9-AAA7-E058CA2F2B68}">
      <formula1>entiteit</formula1>
    </dataValidation>
    <dataValidation type="list" allowBlank="1" showInputMessage="1" showErrorMessage="1" sqref="X112 X321:X323 X281:X283 X161:X163 X241:X243 X107 X201:X203" xr:uid="{C649E8DD-211C-46E2-902C-250E6AC12B5A}">
      <formula1>"kies,ja,nee"</formula1>
    </dataValidation>
    <dataValidation type="list" allowBlank="1" showInputMessage="1" showErrorMessage="1" sqref="X489 X543 X485 X538 X475 X534" xr:uid="{63B67C8C-E268-4B51-B449-A4BCDA0009A6}">
      <formula1>kies1</formula1>
    </dataValidation>
    <dataValidation type="list" allowBlank="1" showInputMessage="1" showErrorMessage="1" sqref="D164:V164" xr:uid="{A364F57C-03F1-4B6D-9C18-04A0E4C1D798}">
      <formula1>INDIRECT($F$162)</formula1>
    </dataValidation>
    <dataValidation type="list" allowBlank="1" showInputMessage="1" showErrorMessage="1" sqref="D113:V113" xr:uid="{5D4D3EC4-985B-49AB-8D1E-A1B9A385542E}">
      <formula1>INDIRECT($F$111)</formula1>
    </dataValidation>
    <dataValidation type="list" allowBlank="1" showInputMessage="1" showErrorMessage="1" sqref="F111:X111" xr:uid="{BBE84BB4-BA40-45C1-82AC-B7F7D6782A6F}">
      <formula1>INDIRECT(ListLVIPA)</formula1>
    </dataValidation>
    <dataValidation type="list" allowBlank="1" showInputMessage="1" showErrorMessage="1" sqref="D204:V204" xr:uid="{492BC427-3011-4D2C-94FE-72B5BB2D2DE6}">
      <formula1>INDIRECT(F202)</formula1>
    </dataValidation>
    <dataValidation type="list" allowBlank="1" showInputMessage="1" showErrorMessage="1" sqref="F162:V162" xr:uid="{7363D5FC-EFD9-4A73-83E7-EF082B7619FF}">
      <formula1>INDIRECT(ListLVIPA2)</formula1>
    </dataValidation>
    <dataValidation type="list" allowBlank="1" showInputMessage="1" showErrorMessage="1" sqref="D244:V244" xr:uid="{7FC33F37-DB6D-44E9-BE24-21937A0B22ED}">
      <formula1>INDIRECT($F$242)</formula1>
    </dataValidation>
    <dataValidation type="list" allowBlank="1" showInputMessage="1" showErrorMessage="1" sqref="F242:V242" xr:uid="{6B4469C1-2022-4F0C-A61D-CCF14D8F2B04}">
      <formula1>INDIRECT(ListLVIPA4)</formula1>
    </dataValidation>
    <dataValidation type="list" allowBlank="1" showInputMessage="1" showErrorMessage="1" sqref="F202:V202" xr:uid="{6BA933B9-42DD-4273-BB0B-6857CB36BA33}">
      <formula1>INDIRECT(ListLVIPA3)</formula1>
    </dataValidation>
    <dataValidation type="list" allowBlank="1" showInputMessage="1" showErrorMessage="1" sqref="F282:V283" xr:uid="{9BC980EF-B0C3-42A2-A065-2B1A868280A6}">
      <formula1>INDIRECT(ListLVIPA5)</formula1>
    </dataValidation>
    <dataValidation type="list" allowBlank="1" showInputMessage="1" showErrorMessage="1" sqref="D284:V284" xr:uid="{25270ECD-114F-4C8C-87DA-2F2C3B397169}">
      <formula1>INDIRECT($F$282)</formula1>
    </dataValidation>
    <dataValidation type="list" allowBlank="1" showInputMessage="1" showErrorMessage="1" sqref="F322:V322" xr:uid="{C6E924A8-E688-4DCF-9006-E7F64F25A228}">
      <formula1>INDIRECT(ListLVIPA6)</formula1>
    </dataValidation>
    <dataValidation type="list" allowBlank="1" showInputMessage="1" showErrorMessage="1" sqref="D324:V324" xr:uid="{3578B506-E717-4385-A525-85071EADEFA1}">
      <formula1>INDIRECT($F$322)</formula1>
    </dataValidation>
  </dataValidations>
  <hyperlinks>
    <hyperlink ref="B47:X47" r:id="rId1" display="Het HCO-nummer nummer is uniek voor elke voorziening, je kan dit opzoeken via: https://publiek.departementwvg.be/cobrha/ " xr:uid="{7152C05F-404C-47AB-811D-0331440BAEE9}"/>
    <hyperlink ref="A18:X18" r:id="rId2" location=":~:text=Hoe%20vul%20ik%20het%20aanvraagformulier%20in%3F" display="Klik hier om de correcte procedure te lezen." xr:uid="{1B9EFDEB-8D78-4DD4-8FB1-269A502D04EA}"/>
    <hyperlink ref="B98:X98" r:id="rId3" display="Welke maatregelen kan je aanvragen?" xr:uid="{68FCDC94-97A8-4739-AA6E-1B8B3B3EC4F6}"/>
    <hyperlink ref="B124:W124" r:id="rId4" location=":~:text=Wat%20wordt%20er%20verwacht%20van%20de%20kostenraming%3F" display="https://www.departementwvg.be/vragen-subsidies-preventie-agressie-vrijheidsbeperking-beroving - :~:text=Wat%20wordt%20er%20verwacht%20van%20de%20kostenraming%3F" xr:uid="{7690ECCA-3CBB-44F1-AFAF-779B6BB353CA}"/>
    <hyperlink ref="B482:X482" r:id="rId5" location=":~:text=het%20aanvraagformulier%20in%3F-,PLANNEN,-Wat%20wordt%20er" display="Klik hier wat er van de plannen verwacht wordt." xr:uid="{CC7E79AC-63AB-4C4C-8FCF-9EF844EECE3F}"/>
    <hyperlink ref="B59:X59" r:id="rId6" location=":~:text=Hoe%20vraag%20ik%20mijn%20correcte%20capaciteit%20aan%3F%20%C2%A0" display="Vraag uw correcte capaciteit aan bij het functioneel bevoegde agentschap vóór je jouw aanvraag indient." xr:uid="{9C1BB7F6-DF5D-4CC0-A612-1A06C38CA226}"/>
  </hyperlinks>
  <pageMargins left="0.39370078740157483" right="0.39370078740157483" top="0.39370078740157483" bottom="0.19685039370078741" header="0.51181102362204722" footer="0.51181102362204722"/>
  <pageSetup paperSize="9" scale="99" orientation="portrait" r:id="rId7"/>
  <ignoredErrors>
    <ignoredError sqref="D402 W136 B299 W299 B339 W339 B259 W259 W219 B219 B388:B389 B387 B385 W179 B384 B386 D411" emptyCellReference="1"/>
    <ignoredError sqref="Q4" unlockedFormula="1"/>
  </ignoredErrors>
  <drawing r:id="rId8"/>
  <extLst>
    <ext xmlns:x14="http://schemas.microsoft.com/office/spreadsheetml/2009/9/main" uri="{CCE6A557-97BC-4b89-ADB6-D9C93CAAB3DF}">
      <x14:dataValidations xmlns:xm="http://schemas.microsoft.com/office/excel/2006/main" count="7">
        <x14:dataValidation type="list" allowBlank="1" showInputMessage="1" showErrorMessage="1" xr:uid="{7612D065-0646-470E-8445-B87D814DB015}">
          <x14:formula1>
            <xm:f>BRON!$B$52:$B$54</xm:f>
          </x14:formula1>
          <xm:sqref>X507 X531 X124 X126:X127 G62 X501 X524:X525 X37</xm:sqref>
        </x14:dataValidation>
        <x14:dataValidation type="list" allowBlank="1" showInputMessage="1" showErrorMessage="1" xr:uid="{63ED849E-2A17-4105-AE6A-094B47B80D1B}">
          <x14:formula1>
            <xm:f>BRON!$B$120:$B$124</xm:f>
          </x14:formula1>
          <xm:sqref>D45</xm:sqref>
        </x14:dataValidation>
        <x14:dataValidation type="list" allowBlank="1" showInputMessage="1" showErrorMessage="1" xr:uid="{5A4BF115-C8CF-44EF-93B6-E336B59DB21F}">
          <x14:formula1>
            <xm:f>BRON!$B$138:$B$141</xm:f>
          </x14:formula1>
          <xm:sqref>F112 F243 F203 F163 F323</xm:sqref>
        </x14:dataValidation>
        <x14:dataValidation type="list" allowBlank="1" showInputMessage="1" showErrorMessage="1" promptTitle="Kies" xr:uid="{924FFCD7-9304-4C5D-9DA7-5204EEE1FAC0}">
          <x14:formula1>
            <xm:f>BRON!$B$148:$B$151</xm:f>
          </x14:formula1>
          <xm:sqref>Q363</xm:sqref>
        </x14:dataValidation>
        <x14:dataValidation type="list" allowBlank="1" showInputMessage="1" showErrorMessage="1" xr:uid="{4C50582B-99EC-4A06-8250-E828B31EF980}">
          <x14:formula1>
            <xm:f>BRON!$B$148:$B$151</xm:f>
          </x14:formula1>
          <xm:sqref>Q364:Q368</xm:sqref>
        </x14:dataValidation>
        <x14:dataValidation type="list" allowBlank="1" showInputMessage="1" showErrorMessage="1" xr:uid="{E541E5B1-BBC7-4A63-9BF3-8A1BAF5F8439}">
          <x14:formula1>
            <xm:f>BRON!$B$157:$B$162</xm:f>
          </x14:formula1>
          <xm:sqref>D28:X28</xm:sqref>
        </x14:dataValidation>
        <x14:dataValidation type="list" allowBlank="1" showInputMessage="1" showErrorMessage="1" xr:uid="{545742DD-011A-4A80-AE27-39815313D5A4}">
          <x14:formula1>
            <xm:f>BRON!$B$30:$B$50</xm:f>
          </x14:formula1>
          <xm:sqref>D106:X106 D320:X320 D280:X280 D240:X240 D200:X200 D160:X160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8484A-EF82-4E71-A473-C33825F6E328}">
  <sheetPr codeName="Blad4"/>
  <dimension ref="A1:BF495"/>
  <sheetViews>
    <sheetView showGridLines="0" topLeftCell="A81" workbookViewId="0">
      <selection activeCell="A467" sqref="A467"/>
    </sheetView>
  </sheetViews>
  <sheetFormatPr defaultColWidth="8.88671875" defaultRowHeight="14.4" x14ac:dyDescent="0.3"/>
  <cols>
    <col min="1" max="1" width="3.44140625" style="28" customWidth="1"/>
    <col min="2" max="2" width="18.6640625" style="2" customWidth="1"/>
    <col min="3" max="3" width="2.6640625" style="2" customWidth="1"/>
    <col min="4" max="4" width="2.6640625" style="7" customWidth="1"/>
    <col min="5" max="21" width="2.6640625" style="2" customWidth="1"/>
    <col min="22" max="23" width="6.44140625" style="2" customWidth="1"/>
    <col min="24" max="24" width="9" style="2" customWidth="1"/>
    <col min="25" max="25" width="14.33203125" bestFit="1" customWidth="1"/>
    <col min="26" max="26" width="3.109375" customWidth="1"/>
    <col min="27" max="27" width="73.44140625" customWidth="1"/>
  </cols>
  <sheetData>
    <row r="1" spans="1:41" s="2" customFormat="1" ht="48" customHeight="1" x14ac:dyDescent="0.3">
      <c r="A1" s="603" t="s">
        <v>204</v>
      </c>
      <c r="B1" s="604"/>
      <c r="C1" s="604"/>
      <c r="D1" s="604"/>
      <c r="E1" s="604"/>
      <c r="F1" s="604"/>
      <c r="G1" s="604"/>
      <c r="H1" s="604"/>
      <c r="I1" s="604"/>
      <c r="J1" s="604"/>
      <c r="K1" s="604"/>
      <c r="L1" s="604"/>
      <c r="M1" s="604"/>
      <c r="N1" s="604"/>
      <c r="O1" s="604"/>
      <c r="P1" s="604"/>
      <c r="Q1" s="605"/>
      <c r="R1" s="605"/>
      <c r="S1" s="605"/>
      <c r="T1" s="299"/>
      <c r="U1" s="299"/>
      <c r="V1" s="300"/>
      <c r="W1" s="300"/>
      <c r="X1" s="301"/>
      <c r="AA1" s="43" t="s">
        <v>1</v>
      </c>
    </row>
    <row r="2" spans="1:41" s="2" customFormat="1" ht="4.95" customHeight="1" x14ac:dyDescent="0.3">
      <c r="A2" s="522"/>
      <c r="B2" s="522"/>
      <c r="C2" s="522"/>
      <c r="D2" s="522"/>
      <c r="E2" s="522"/>
      <c r="F2" s="522"/>
      <c r="G2" s="522"/>
      <c r="H2" s="522"/>
      <c r="I2" s="522"/>
      <c r="J2" s="522"/>
      <c r="K2" s="522"/>
      <c r="L2" s="522"/>
      <c r="M2" s="522"/>
      <c r="N2" s="522"/>
      <c r="O2" s="522"/>
      <c r="P2" s="522"/>
      <c r="Q2" s="522"/>
      <c r="R2" s="522"/>
      <c r="S2" s="522"/>
      <c r="T2" s="522"/>
      <c r="U2" s="522"/>
      <c r="V2" s="522"/>
    </row>
    <row r="3" spans="1:41" ht="15.6" x14ac:dyDescent="0.3">
      <c r="A3" s="506" t="s">
        <v>3</v>
      </c>
      <c r="B3" s="506"/>
      <c r="C3" s="506"/>
      <c r="D3" s="506"/>
      <c r="E3" s="506"/>
      <c r="F3" s="506"/>
      <c r="G3" s="506"/>
      <c r="H3" s="506"/>
      <c r="I3" s="506"/>
      <c r="J3" s="506"/>
      <c r="K3" s="506"/>
      <c r="L3" s="506"/>
      <c r="M3" s="506"/>
      <c r="N3" s="506"/>
      <c r="O3" s="506"/>
      <c r="P3" s="506"/>
      <c r="Q3" s="437" t="s">
        <v>4</v>
      </c>
      <c r="R3" s="437"/>
      <c r="S3" s="437"/>
      <c r="T3" s="437"/>
      <c r="U3" s="437"/>
      <c r="V3" s="437"/>
      <c r="W3" s="437"/>
      <c r="X3" s="9"/>
      <c r="AA3" s="43" t="s">
        <v>205</v>
      </c>
    </row>
    <row r="4" spans="1:41" x14ac:dyDescent="0.3">
      <c r="A4" s="364" t="s">
        <v>5</v>
      </c>
      <c r="B4" s="364"/>
      <c r="C4" s="364"/>
      <c r="D4" s="364"/>
      <c r="E4" s="364"/>
      <c r="F4" s="364"/>
      <c r="G4" s="364"/>
      <c r="H4" s="364"/>
      <c r="I4" s="364"/>
      <c r="J4" s="364"/>
      <c r="K4" s="364"/>
      <c r="L4" s="364"/>
      <c r="M4" s="364"/>
      <c r="N4" s="364"/>
      <c r="O4" s="364"/>
      <c r="P4" s="364"/>
      <c r="Q4" s="490">
        <f>PROCEDURE!C5</f>
        <v>0</v>
      </c>
      <c r="R4" s="491"/>
      <c r="S4" s="491"/>
      <c r="T4" s="491"/>
      <c r="U4" s="491"/>
      <c r="V4" s="491"/>
      <c r="W4" s="492"/>
      <c r="X4" s="10"/>
      <c r="AA4" s="43" t="s">
        <v>206</v>
      </c>
    </row>
    <row r="5" spans="1:41" s="2" customFormat="1" ht="4.95" customHeight="1" x14ac:dyDescent="0.3">
      <c r="A5" s="522"/>
      <c r="B5" s="522"/>
      <c r="C5" s="522"/>
      <c r="D5" s="522"/>
      <c r="E5" s="522"/>
      <c r="F5" s="522"/>
      <c r="G5" s="522"/>
      <c r="H5" s="522"/>
      <c r="I5" s="522"/>
      <c r="J5" s="522"/>
      <c r="K5" s="522"/>
      <c r="L5" s="522"/>
      <c r="M5" s="522"/>
      <c r="N5" s="522"/>
      <c r="O5" s="522"/>
      <c r="P5" s="522"/>
      <c r="Q5" s="522"/>
      <c r="R5" s="522"/>
      <c r="S5" s="522"/>
      <c r="T5" s="522"/>
      <c r="U5" s="522"/>
      <c r="V5" s="522"/>
    </row>
    <row r="6" spans="1:41" x14ac:dyDescent="0.3">
      <c r="A6" s="597" t="s">
        <v>207</v>
      </c>
      <c r="B6" s="598"/>
      <c r="C6" s="598"/>
      <c r="D6" s="598"/>
      <c r="E6" s="598"/>
      <c r="F6" s="598"/>
      <c r="G6" s="598"/>
      <c r="H6" s="598"/>
      <c r="I6" s="598"/>
      <c r="J6" s="598"/>
      <c r="K6" s="598"/>
      <c r="L6" s="598"/>
      <c r="M6" s="598"/>
      <c r="N6" s="598"/>
      <c r="O6" s="598"/>
      <c r="P6" s="598"/>
      <c r="Q6" s="598"/>
      <c r="R6" s="598"/>
      <c r="S6" s="598"/>
      <c r="T6" s="598"/>
      <c r="U6" s="598"/>
      <c r="V6" s="598"/>
      <c r="W6" s="598"/>
      <c r="X6" s="599"/>
    </row>
    <row r="7" spans="1:41" s="2" customFormat="1" ht="4.95" customHeight="1" x14ac:dyDescent="0.3">
      <c r="A7" s="522"/>
      <c r="B7" s="522"/>
      <c r="C7" s="522"/>
      <c r="D7" s="522"/>
      <c r="E7" s="522"/>
      <c r="F7" s="522"/>
      <c r="G7" s="522"/>
      <c r="H7" s="522"/>
      <c r="I7" s="522"/>
      <c r="J7" s="522"/>
      <c r="K7" s="522"/>
      <c r="L7" s="522"/>
      <c r="M7" s="522"/>
      <c r="N7" s="522"/>
      <c r="O7" s="522"/>
      <c r="P7" s="522"/>
      <c r="Q7" s="522"/>
      <c r="R7" s="522"/>
      <c r="S7" s="522"/>
      <c r="T7" s="522"/>
      <c r="U7" s="522"/>
      <c r="V7" s="522"/>
    </row>
    <row r="8" spans="1:41" s="2" customFormat="1" ht="15" customHeight="1" x14ac:dyDescent="0.3">
      <c r="A8" s="43"/>
      <c r="B8" s="379" t="s">
        <v>208</v>
      </c>
      <c r="C8" s="379"/>
      <c r="D8" s="557">
        <f>AANVRAAG!D25</f>
        <v>0</v>
      </c>
      <c r="E8" s="557"/>
      <c r="F8" s="557"/>
      <c r="G8" s="557"/>
      <c r="H8" s="557"/>
      <c r="I8" s="557"/>
      <c r="J8" s="557"/>
      <c r="K8" s="557"/>
      <c r="L8" s="557"/>
      <c r="M8" s="557"/>
      <c r="N8" s="557"/>
      <c r="O8" s="557"/>
      <c r="P8" s="557"/>
      <c r="Q8" s="557"/>
      <c r="R8" s="557"/>
      <c r="S8" s="557"/>
      <c r="T8" s="557"/>
      <c r="U8" s="557"/>
      <c r="V8" s="557"/>
      <c r="W8" s="557"/>
      <c r="X8" s="557"/>
      <c r="AA8" s="302" t="s">
        <v>209</v>
      </c>
    </row>
    <row r="9" spans="1:41" s="2" customFormat="1" ht="15" customHeight="1" x14ac:dyDescent="0.3">
      <c r="A9" s="43"/>
      <c r="B9" s="379" t="s">
        <v>96</v>
      </c>
      <c r="C9" s="379"/>
      <c r="D9" s="557">
        <f>AANVRAAG!D39</f>
        <v>0</v>
      </c>
      <c r="E9" s="557"/>
      <c r="F9" s="557"/>
      <c r="G9" s="557"/>
      <c r="H9" s="557"/>
      <c r="I9" s="557"/>
      <c r="J9" s="557"/>
      <c r="K9" s="557"/>
      <c r="L9" s="557"/>
      <c r="M9" s="557"/>
      <c r="N9" s="557"/>
      <c r="O9" s="557"/>
      <c r="P9" s="557"/>
      <c r="Q9" s="557"/>
      <c r="R9" s="557"/>
      <c r="S9" s="557"/>
      <c r="T9" s="557"/>
      <c r="U9" s="557"/>
      <c r="V9" s="557"/>
      <c r="W9" s="557"/>
      <c r="X9" s="557"/>
    </row>
    <row r="10" spans="1:41" s="2" customFormat="1" ht="15" customHeight="1" x14ac:dyDescent="0.3">
      <c r="A10" s="43"/>
      <c r="B10" s="379" t="s">
        <v>210</v>
      </c>
      <c r="C10" s="379"/>
      <c r="D10" s="557">
        <f>AANVRAAG!D41</f>
        <v>0</v>
      </c>
      <c r="E10" s="557"/>
      <c r="F10" s="557"/>
      <c r="G10" s="557"/>
      <c r="H10" s="557"/>
      <c r="I10" s="557"/>
      <c r="J10" s="557"/>
      <c r="K10" s="557"/>
      <c r="L10" s="557"/>
      <c r="M10" s="557"/>
      <c r="N10" s="557"/>
      <c r="O10" s="557"/>
      <c r="P10" s="557"/>
      <c r="Q10" s="557"/>
      <c r="R10" s="557"/>
      <c r="S10" s="557"/>
      <c r="T10" s="557"/>
      <c r="U10" s="557"/>
      <c r="V10" s="557"/>
      <c r="W10" s="557"/>
      <c r="X10" s="557"/>
    </row>
    <row r="11" spans="1:41" s="2" customFormat="1" ht="15" hidden="1" customHeight="1" x14ac:dyDescent="0.3">
      <c r="A11" s="43"/>
      <c r="B11" s="379" t="s">
        <v>211</v>
      </c>
      <c r="C11" s="379"/>
      <c r="D11" s="557" t="str">
        <f>AANVRAAG!X37</f>
        <v>kies</v>
      </c>
      <c r="E11" s="557"/>
      <c r="F11" s="557"/>
      <c r="G11" s="557"/>
      <c r="H11" s="557"/>
      <c r="I11" s="557"/>
      <c r="J11" s="557"/>
      <c r="K11" s="557"/>
      <c r="L11" s="557"/>
      <c r="M11" s="557"/>
      <c r="N11" s="557"/>
      <c r="O11" s="557"/>
      <c r="P11" s="557"/>
      <c r="Q11" s="557"/>
      <c r="R11" s="557"/>
      <c r="S11" s="557"/>
      <c r="T11" s="557"/>
      <c r="U11" s="557"/>
      <c r="V11" s="557"/>
      <c r="W11" s="557"/>
      <c r="X11" s="557"/>
    </row>
    <row r="12" spans="1:41" s="2" customFormat="1" ht="15" customHeight="1" x14ac:dyDescent="0.3">
      <c r="A12" s="52"/>
      <c r="B12" s="349" t="s">
        <v>31</v>
      </c>
      <c r="C12" s="349"/>
      <c r="D12" s="557">
        <f>AANVRAAG!D44</f>
        <v>0</v>
      </c>
      <c r="E12" s="557"/>
      <c r="F12" s="557"/>
      <c r="G12" s="557"/>
      <c r="H12" s="557"/>
      <c r="I12" s="557"/>
      <c r="J12" s="557"/>
      <c r="K12" s="557"/>
      <c r="L12" s="557"/>
      <c r="M12" s="557"/>
      <c r="N12" s="557"/>
      <c r="O12" s="557"/>
      <c r="P12" s="557"/>
      <c r="Q12" s="557"/>
      <c r="R12" s="557"/>
      <c r="S12" s="557"/>
      <c r="T12" s="557"/>
      <c r="U12" s="557"/>
      <c r="V12" s="557"/>
      <c r="W12" s="557"/>
      <c r="X12" s="557"/>
      <c r="Y12" s="11"/>
      <c r="Z12" s="11"/>
      <c r="AA12" s="11"/>
      <c r="AB12" s="11"/>
      <c r="AC12" s="11"/>
      <c r="AD12" s="11"/>
      <c r="AE12" s="11"/>
      <c r="AF12" s="11"/>
      <c r="AG12" s="11"/>
      <c r="AH12" s="11"/>
      <c r="AI12" s="11"/>
      <c r="AJ12" s="11"/>
      <c r="AK12" s="11"/>
      <c r="AL12" s="11"/>
      <c r="AM12" s="11"/>
      <c r="AN12" s="11"/>
      <c r="AO12" s="11"/>
    </row>
    <row r="13" spans="1:41" s="2" customFormat="1" ht="15" hidden="1" customHeight="1" x14ac:dyDescent="0.3">
      <c r="A13" s="43"/>
      <c r="B13" s="379" t="s">
        <v>440</v>
      </c>
      <c r="C13" s="379"/>
      <c r="D13" s="606">
        <f>AANVRAAG!D56</f>
        <v>0</v>
      </c>
      <c r="E13" s="606"/>
      <c r="F13" s="601" t="e">
        <f>PROCEDURE!#REF!</f>
        <v>#REF!</v>
      </c>
      <c r="G13" s="601"/>
      <c r="H13" s="601"/>
      <c r="I13" s="601"/>
      <c r="J13" s="601"/>
      <c r="K13" s="601"/>
      <c r="L13" s="601"/>
      <c r="M13" s="601"/>
      <c r="N13" s="601"/>
      <c r="O13" s="601"/>
      <c r="P13" s="601"/>
      <c r="Q13" s="560" t="e">
        <f>PROCEDURE!#REF!</f>
        <v>#REF!</v>
      </c>
      <c r="R13" s="560"/>
      <c r="S13" s="560"/>
      <c r="T13" s="560"/>
      <c r="U13" s="560"/>
      <c r="V13" s="560"/>
      <c r="W13" s="560"/>
      <c r="X13" s="560"/>
      <c r="AA13" s="303" t="s">
        <v>212</v>
      </c>
    </row>
    <row r="14" spans="1:41" s="2" customFormat="1" ht="7.95" customHeight="1" x14ac:dyDescent="0.3">
      <c r="A14" s="12"/>
      <c r="B14" s="358"/>
      <c r="C14" s="358"/>
      <c r="D14" s="358"/>
      <c r="E14" s="358"/>
      <c r="F14" s="358"/>
      <c r="G14" s="358"/>
      <c r="H14" s="358"/>
      <c r="I14" s="358"/>
      <c r="J14" s="358"/>
      <c r="K14" s="358"/>
      <c r="L14" s="358"/>
      <c r="M14" s="358"/>
      <c r="N14" s="358"/>
      <c r="O14" s="358"/>
      <c r="P14" s="358"/>
      <c r="Q14" s="358"/>
      <c r="R14" s="358"/>
      <c r="S14" s="358"/>
      <c r="T14" s="358"/>
      <c r="U14" s="358"/>
      <c r="V14" s="358"/>
      <c r="W14" s="358"/>
      <c r="X14" s="358"/>
    </row>
    <row r="15" spans="1:41" x14ac:dyDescent="0.3">
      <c r="A15" s="597" t="s">
        <v>213</v>
      </c>
      <c r="B15" s="598"/>
      <c r="C15" s="598"/>
      <c r="D15" s="598"/>
      <c r="E15" s="598"/>
      <c r="F15" s="598"/>
      <c r="G15" s="598"/>
      <c r="H15" s="598"/>
      <c r="I15" s="598"/>
      <c r="J15" s="598"/>
      <c r="K15" s="598"/>
      <c r="L15" s="598"/>
      <c r="M15" s="598"/>
      <c r="N15" s="598"/>
      <c r="O15" s="598"/>
      <c r="P15" s="598"/>
      <c r="Q15" s="598"/>
      <c r="R15" s="598"/>
      <c r="S15" s="598"/>
      <c r="T15" s="598"/>
      <c r="U15" s="598"/>
      <c r="V15" s="598"/>
      <c r="W15" s="598"/>
      <c r="X15" s="599"/>
    </row>
    <row r="16" spans="1:41" s="2" customFormat="1" ht="7.95" customHeight="1" x14ac:dyDescent="0.3">
      <c r="A16" s="12"/>
      <c r="B16" s="358"/>
      <c r="C16" s="358"/>
      <c r="D16" s="358"/>
      <c r="E16" s="358"/>
      <c r="F16" s="358"/>
      <c r="G16" s="358"/>
      <c r="H16" s="358"/>
      <c r="I16" s="358"/>
      <c r="J16" s="358"/>
      <c r="K16" s="358"/>
      <c r="L16" s="358"/>
      <c r="M16" s="358"/>
      <c r="N16" s="358"/>
      <c r="O16" s="358"/>
      <c r="P16" s="358"/>
      <c r="Q16" s="358"/>
      <c r="R16" s="358"/>
      <c r="S16" s="358"/>
      <c r="T16" s="358"/>
      <c r="U16" s="358"/>
      <c r="V16" s="358"/>
      <c r="W16" s="358"/>
      <c r="X16" s="358"/>
    </row>
    <row r="17" spans="1:32" s="2" customFormat="1" ht="15" customHeight="1" x14ac:dyDescent="0.3">
      <c r="A17" s="43"/>
      <c r="B17" s="379" t="s">
        <v>214</v>
      </c>
      <c r="C17" s="379"/>
      <c r="D17" s="557">
        <f>PROCEDURE!C12</f>
        <v>0</v>
      </c>
      <c r="E17" s="557"/>
      <c r="F17" s="557"/>
      <c r="G17" s="557"/>
      <c r="H17" s="557"/>
      <c r="I17" s="557"/>
      <c r="J17" s="557"/>
      <c r="K17" s="557"/>
      <c r="L17" s="557"/>
      <c r="M17" s="557"/>
      <c r="N17" s="297"/>
      <c r="O17" s="558">
        <f>PROCEDURE!C38</f>
        <v>0</v>
      </c>
      <c r="P17" s="558"/>
      <c r="Q17" s="558"/>
      <c r="R17" s="558"/>
      <c r="S17" s="558"/>
      <c r="T17" s="558"/>
      <c r="U17" s="297"/>
      <c r="V17" s="559" t="str">
        <f>PROCEDURE!C13</f>
        <v>kies</v>
      </c>
      <c r="W17" s="559"/>
      <c r="X17" s="559"/>
    </row>
    <row r="18" spans="1:32" s="2" customFormat="1" ht="7.95" customHeight="1" x14ac:dyDescent="0.3">
      <c r="A18" s="12"/>
      <c r="B18" s="358"/>
      <c r="C18" s="358"/>
      <c r="D18" s="358"/>
      <c r="E18" s="358"/>
      <c r="F18" s="358"/>
      <c r="G18" s="358"/>
      <c r="H18" s="358"/>
      <c r="I18" s="358"/>
      <c r="J18" s="358"/>
      <c r="K18" s="358"/>
      <c r="L18" s="358"/>
      <c r="M18" s="358"/>
      <c r="N18" s="358"/>
      <c r="O18" s="358"/>
      <c r="P18" s="358"/>
      <c r="Q18" s="358"/>
      <c r="R18" s="358"/>
      <c r="S18" s="358"/>
      <c r="T18" s="358"/>
      <c r="U18" s="358"/>
      <c r="V18" s="358"/>
      <c r="W18" s="358"/>
      <c r="X18" s="358"/>
    </row>
    <row r="19" spans="1:32" s="2" customFormat="1" ht="15" customHeight="1" x14ac:dyDescent="0.3">
      <c r="A19" s="43"/>
      <c r="B19" s="379" t="s">
        <v>215</v>
      </c>
      <c r="C19" s="379"/>
      <c r="D19" s="560" t="str">
        <f>PROCEDURE!C14</f>
        <v>kies</v>
      </c>
      <c r="E19" s="560"/>
      <c r="F19" s="560"/>
      <c r="G19" s="560"/>
      <c r="H19" s="560"/>
      <c r="I19" s="560"/>
      <c r="J19" s="560"/>
      <c r="K19" s="560"/>
      <c r="L19" s="560"/>
      <c r="M19" s="560"/>
      <c r="N19" s="297"/>
      <c r="O19" s="558">
        <f>PROCEDURE!C41</f>
        <v>0</v>
      </c>
      <c r="P19" s="558"/>
      <c r="Q19" s="558"/>
      <c r="R19" s="558"/>
      <c r="S19" s="558"/>
      <c r="T19" s="558"/>
      <c r="U19" s="297"/>
      <c r="V19" s="559" t="s">
        <v>216</v>
      </c>
      <c r="W19" s="559"/>
      <c r="X19" s="559"/>
    </row>
    <row r="20" spans="1:32" s="2" customFormat="1" ht="7.95" customHeight="1" x14ac:dyDescent="0.3">
      <c r="A20" s="12"/>
      <c r="B20" s="358"/>
      <c r="C20" s="358"/>
      <c r="D20" s="358"/>
      <c r="E20" s="358"/>
      <c r="F20" s="358"/>
      <c r="G20" s="358"/>
      <c r="H20" s="358"/>
      <c r="I20" s="358"/>
      <c r="J20" s="358"/>
      <c r="K20" s="358"/>
      <c r="L20" s="358"/>
      <c r="M20" s="358"/>
      <c r="N20" s="358"/>
      <c r="O20" s="358"/>
      <c r="P20" s="358"/>
      <c r="Q20" s="358"/>
      <c r="R20" s="358"/>
      <c r="S20" s="358"/>
      <c r="T20" s="358"/>
      <c r="U20" s="358"/>
      <c r="V20" s="358"/>
      <c r="W20" s="358"/>
      <c r="X20" s="358"/>
    </row>
    <row r="21" spans="1:32" x14ac:dyDescent="0.3">
      <c r="A21" s="577" t="s">
        <v>217</v>
      </c>
      <c r="B21" s="578"/>
      <c r="C21" s="578"/>
      <c r="D21" s="578"/>
      <c r="E21" s="578"/>
      <c r="F21" s="578"/>
      <c r="G21" s="578"/>
      <c r="H21" s="578"/>
      <c r="I21" s="578"/>
      <c r="J21" s="578"/>
      <c r="K21" s="578"/>
      <c r="L21" s="578"/>
      <c r="M21" s="578"/>
      <c r="N21" s="578"/>
      <c r="O21" s="578"/>
      <c r="P21" s="578"/>
      <c r="Q21" s="578"/>
      <c r="R21" s="578"/>
      <c r="S21" s="578"/>
      <c r="T21" s="578"/>
      <c r="U21" s="578"/>
      <c r="V21" s="578"/>
      <c r="W21" s="578"/>
      <c r="X21" s="588"/>
    </row>
    <row r="22" spans="1:32" s="2" customFormat="1" ht="7.95" customHeight="1" x14ac:dyDescent="0.3">
      <c r="A22" s="12"/>
      <c r="B22" s="358"/>
      <c r="C22" s="358"/>
      <c r="D22" s="358"/>
      <c r="E22" s="358"/>
      <c r="F22" s="358"/>
      <c r="G22" s="358"/>
      <c r="H22" s="358"/>
      <c r="I22" s="358"/>
      <c r="J22" s="358"/>
      <c r="K22" s="358"/>
      <c r="L22" s="358"/>
      <c r="M22" s="358"/>
      <c r="N22" s="358"/>
      <c r="O22" s="358"/>
      <c r="P22" s="358"/>
      <c r="Q22" s="358"/>
      <c r="R22" s="358"/>
      <c r="S22" s="358"/>
      <c r="T22" s="358"/>
      <c r="U22" s="358"/>
      <c r="V22" s="358"/>
      <c r="W22" s="358"/>
      <c r="X22" s="358"/>
    </row>
    <row r="23" spans="1:32" s="2" customFormat="1" x14ac:dyDescent="0.3">
      <c r="A23" s="12"/>
      <c r="B23" s="539" t="s">
        <v>218</v>
      </c>
      <c r="C23" s="540"/>
      <c r="D23" s="540"/>
      <c r="E23" s="540"/>
      <c r="F23" s="540"/>
      <c r="G23" s="540"/>
      <c r="H23" s="540"/>
      <c r="I23" s="540"/>
      <c r="J23" s="540"/>
      <c r="K23" s="540"/>
      <c r="L23" s="540"/>
      <c r="M23" s="540"/>
      <c r="N23" s="540"/>
      <c r="O23" s="540"/>
      <c r="P23" s="540"/>
      <c r="Q23" s="540"/>
      <c r="R23" s="540"/>
      <c r="S23" s="540"/>
      <c r="T23" s="540"/>
      <c r="U23" s="540"/>
      <c r="V23" s="540"/>
      <c r="W23" s="540"/>
      <c r="X23" s="541"/>
      <c r="Y23" s="6"/>
    </row>
    <row r="24" spans="1:32" s="2" customFormat="1" ht="14.4" customHeight="1" x14ac:dyDescent="0.3">
      <c r="A24" s="96"/>
      <c r="B24" s="545" t="s">
        <v>629</v>
      </c>
      <c r="C24" s="545"/>
      <c r="D24" s="545"/>
      <c r="E24" s="545"/>
      <c r="F24" s="545"/>
      <c r="G24" s="545"/>
      <c r="H24" s="545"/>
      <c r="I24" s="545"/>
      <c r="J24" s="545"/>
      <c r="K24" s="545"/>
      <c r="L24" s="545"/>
      <c r="M24" s="545"/>
      <c r="N24" s="545"/>
      <c r="O24" s="545"/>
      <c r="P24" s="545"/>
      <c r="Q24" s="545"/>
      <c r="R24" s="545"/>
      <c r="S24" s="545"/>
      <c r="T24" s="545"/>
      <c r="U24" s="545"/>
      <c r="V24" s="545"/>
      <c r="W24" s="545"/>
      <c r="X24" s="545"/>
      <c r="Y24" s="54"/>
      <c r="Z24" s="54"/>
      <c r="AA24" s="54"/>
      <c r="AB24" s="54"/>
      <c r="AC24" s="54"/>
      <c r="AD24" s="54"/>
      <c r="AE24" s="54"/>
      <c r="AF24" s="54"/>
    </row>
    <row r="25" spans="1:32" s="306" customFormat="1" ht="14.4" customHeight="1" x14ac:dyDescent="0.3">
      <c r="A25" s="304"/>
      <c r="B25" s="514" t="s">
        <v>219</v>
      </c>
      <c r="C25" s="514"/>
      <c r="D25" s="574" t="s">
        <v>32</v>
      </c>
      <c r="E25" s="574"/>
      <c r="F25" s="574"/>
      <c r="G25" s="574"/>
      <c r="H25" s="574"/>
      <c r="I25" s="574"/>
      <c r="J25" s="574"/>
      <c r="K25" s="574"/>
      <c r="L25" s="574"/>
      <c r="M25" s="574"/>
      <c r="N25" s="574"/>
      <c r="O25" s="574"/>
      <c r="P25" s="574"/>
      <c r="Q25" s="574"/>
      <c r="R25" s="574"/>
      <c r="S25" s="574"/>
      <c r="T25" s="574"/>
      <c r="U25" s="574"/>
      <c r="V25" s="574"/>
      <c r="W25" s="574"/>
      <c r="X25" s="574"/>
      <c r="Y25" s="305"/>
      <c r="AA25" s="4" t="s">
        <v>27</v>
      </c>
    </row>
    <row r="26" spans="1:32" s="306" customFormat="1" x14ac:dyDescent="0.3">
      <c r="A26" s="307"/>
      <c r="B26" s="561" t="s">
        <v>220</v>
      </c>
      <c r="C26" s="561"/>
      <c r="D26" s="573"/>
      <c r="E26" s="573"/>
      <c r="F26" s="573"/>
      <c r="G26" s="573"/>
      <c r="H26" s="573"/>
      <c r="I26" s="573"/>
      <c r="J26" s="573"/>
      <c r="K26" s="573"/>
      <c r="L26" s="573"/>
      <c r="M26" s="573"/>
      <c r="N26" s="573"/>
      <c r="O26" s="573"/>
      <c r="P26" s="573"/>
      <c r="Q26" s="573"/>
      <c r="R26" s="573"/>
      <c r="S26" s="573"/>
      <c r="T26" s="573"/>
      <c r="U26" s="573"/>
      <c r="V26" s="573"/>
      <c r="W26" s="573"/>
      <c r="X26" s="573"/>
      <c r="Y26" s="305"/>
    </row>
    <row r="27" spans="1:32" s="2" customFormat="1" ht="7.95" customHeight="1" x14ac:dyDescent="0.3">
      <c r="A27" s="12"/>
      <c r="B27" s="358"/>
      <c r="C27" s="358"/>
      <c r="D27" s="358"/>
      <c r="E27" s="358"/>
      <c r="F27" s="358"/>
      <c r="G27" s="358"/>
      <c r="H27" s="358"/>
      <c r="I27" s="358"/>
      <c r="J27" s="358"/>
      <c r="K27" s="358"/>
      <c r="L27" s="358"/>
      <c r="M27" s="358"/>
      <c r="N27" s="358"/>
      <c r="O27" s="358"/>
      <c r="P27" s="358"/>
      <c r="Q27" s="358"/>
      <c r="R27" s="358"/>
      <c r="S27" s="358"/>
      <c r="T27" s="358"/>
      <c r="U27" s="358"/>
      <c r="V27" s="358"/>
      <c r="W27" s="358"/>
      <c r="X27" s="358"/>
    </row>
    <row r="28" spans="1:32" s="2" customFormat="1" ht="15" customHeight="1" x14ac:dyDescent="0.3">
      <c r="A28" s="96"/>
      <c r="B28" s="542" t="s">
        <v>221</v>
      </c>
      <c r="C28" s="543"/>
      <c r="D28" s="543"/>
      <c r="E28" s="543"/>
      <c r="F28" s="543"/>
      <c r="G28" s="543"/>
      <c r="H28" s="543"/>
      <c r="I28" s="543"/>
      <c r="J28" s="543"/>
      <c r="K28" s="543"/>
      <c r="L28" s="543"/>
      <c r="M28" s="543"/>
      <c r="N28" s="543"/>
      <c r="O28" s="543"/>
      <c r="P28" s="543"/>
      <c r="Q28" s="543"/>
      <c r="R28" s="543"/>
      <c r="S28" s="543"/>
      <c r="T28" s="543"/>
      <c r="U28" s="543"/>
      <c r="V28" s="543"/>
      <c r="W28" s="543"/>
      <c r="X28" s="544"/>
      <c r="AA28" s="43" t="s">
        <v>72</v>
      </c>
      <c r="AB28" s="308"/>
    </row>
    <row r="29" spans="1:32" s="2" customFormat="1" ht="14.4" customHeight="1" x14ac:dyDescent="0.3">
      <c r="A29" s="96"/>
      <c r="B29" s="545" t="s">
        <v>222</v>
      </c>
      <c r="C29" s="545"/>
      <c r="D29" s="545"/>
      <c r="E29" s="545"/>
      <c r="F29" s="545"/>
      <c r="G29" s="545"/>
      <c r="H29" s="545"/>
      <c r="I29" s="545"/>
      <c r="J29" s="545"/>
      <c r="K29" s="545"/>
      <c r="L29" s="545"/>
      <c r="M29" s="545"/>
      <c r="N29" s="545"/>
      <c r="O29" s="545"/>
      <c r="P29" s="545"/>
      <c r="Q29" s="545"/>
      <c r="R29" s="545"/>
      <c r="S29" s="545"/>
      <c r="T29" s="545"/>
      <c r="U29" s="545"/>
      <c r="V29" s="545"/>
      <c r="W29" s="545"/>
      <c r="X29" s="545"/>
      <c r="Y29" s="54"/>
      <c r="Z29" s="54"/>
      <c r="AA29" s="54"/>
      <c r="AB29" s="54"/>
      <c r="AC29" s="54"/>
      <c r="AD29" s="54"/>
      <c r="AE29" s="54"/>
      <c r="AF29" s="54"/>
    </row>
    <row r="30" spans="1:32" s="2" customFormat="1" ht="14.4" customHeight="1" x14ac:dyDescent="0.3">
      <c r="A30" s="96"/>
      <c r="B30" s="545" t="s">
        <v>631</v>
      </c>
      <c r="C30" s="545"/>
      <c r="D30" s="545"/>
      <c r="E30" s="545"/>
      <c r="F30" s="545"/>
      <c r="G30" s="545"/>
      <c r="H30" s="545"/>
      <c r="I30" s="545"/>
      <c r="J30" s="545"/>
      <c r="K30" s="545"/>
      <c r="L30" s="545"/>
      <c r="M30" s="545"/>
      <c r="N30" s="545"/>
      <c r="O30" s="545"/>
      <c r="P30" s="545"/>
      <c r="Q30" s="545"/>
      <c r="R30" s="545"/>
      <c r="S30" s="545"/>
      <c r="T30" s="545"/>
      <c r="U30" s="545"/>
      <c r="V30" s="545"/>
      <c r="W30" s="545"/>
      <c r="X30" s="545"/>
      <c r="Y30" s="54"/>
      <c r="Z30" s="54"/>
      <c r="AA30" s="54"/>
      <c r="AB30" s="54"/>
      <c r="AC30" s="54"/>
      <c r="AD30" s="54"/>
      <c r="AE30" s="54"/>
      <c r="AF30" s="54"/>
    </row>
    <row r="31" spans="1:32" s="306" customFormat="1" ht="14.4" customHeight="1" x14ac:dyDescent="0.3">
      <c r="A31" s="307"/>
      <c r="B31" s="514" t="s">
        <v>219</v>
      </c>
      <c r="C31" s="514"/>
      <c r="D31" s="574" t="s">
        <v>32</v>
      </c>
      <c r="E31" s="574"/>
      <c r="F31" s="574"/>
      <c r="G31" s="574"/>
      <c r="H31" s="574"/>
      <c r="I31" s="574"/>
      <c r="J31" s="574"/>
      <c r="K31" s="574"/>
      <c r="L31" s="574"/>
      <c r="M31" s="574"/>
      <c r="N31" s="574"/>
      <c r="O31" s="574"/>
      <c r="P31" s="574"/>
      <c r="Q31" s="574"/>
      <c r="R31" s="574"/>
      <c r="S31" s="574"/>
      <c r="T31" s="574"/>
      <c r="U31" s="574"/>
      <c r="V31" s="574"/>
      <c r="W31" s="574"/>
      <c r="X31" s="574"/>
      <c r="Y31" s="305"/>
    </row>
    <row r="32" spans="1:32" s="306" customFormat="1" x14ac:dyDescent="0.3">
      <c r="A32" s="307"/>
      <c r="B32" s="561" t="s">
        <v>220</v>
      </c>
      <c r="C32" s="561"/>
      <c r="D32" s="573"/>
      <c r="E32" s="573"/>
      <c r="F32" s="573"/>
      <c r="G32" s="573"/>
      <c r="H32" s="573"/>
      <c r="I32" s="573"/>
      <c r="J32" s="573"/>
      <c r="K32" s="573"/>
      <c r="L32" s="573"/>
      <c r="M32" s="573"/>
      <c r="N32" s="573"/>
      <c r="O32" s="573"/>
      <c r="P32" s="573"/>
      <c r="Q32" s="573"/>
      <c r="R32" s="573"/>
      <c r="S32" s="573"/>
      <c r="T32" s="573"/>
      <c r="U32" s="573"/>
      <c r="V32" s="573"/>
      <c r="W32" s="573"/>
      <c r="X32" s="573"/>
      <c r="Y32" s="305"/>
    </row>
    <row r="33" spans="1:58" s="2" customFormat="1" ht="7.95" customHeight="1" x14ac:dyDescent="0.3">
      <c r="A33" s="12"/>
      <c r="B33" s="358"/>
      <c r="C33" s="358"/>
      <c r="D33" s="358"/>
      <c r="E33" s="358"/>
      <c r="F33" s="358"/>
      <c r="G33" s="358"/>
      <c r="H33" s="358"/>
      <c r="I33" s="358"/>
      <c r="J33" s="358"/>
      <c r="K33" s="358"/>
      <c r="L33" s="358"/>
      <c r="M33" s="358"/>
      <c r="N33" s="358"/>
      <c r="O33" s="358"/>
      <c r="P33" s="358"/>
      <c r="Q33" s="358"/>
      <c r="R33" s="358"/>
      <c r="S33" s="358"/>
      <c r="T33" s="358"/>
      <c r="U33" s="358"/>
      <c r="V33" s="358"/>
      <c r="W33" s="358"/>
      <c r="X33" s="358"/>
    </row>
    <row r="34" spans="1:58" x14ac:dyDescent="0.3">
      <c r="A34" s="577" t="s">
        <v>223</v>
      </c>
      <c r="B34" s="578"/>
      <c r="C34" s="578"/>
      <c r="D34" s="578"/>
      <c r="E34" s="578"/>
      <c r="F34" s="578"/>
      <c r="G34" s="578"/>
      <c r="H34" s="578"/>
      <c r="I34" s="578"/>
      <c r="J34" s="578"/>
      <c r="K34" s="578"/>
      <c r="L34" s="578"/>
      <c r="M34" s="578"/>
      <c r="N34" s="578"/>
      <c r="O34" s="578"/>
      <c r="P34" s="578"/>
      <c r="Q34" s="578"/>
      <c r="R34" s="578"/>
      <c r="S34" s="578"/>
      <c r="T34" s="578"/>
      <c r="U34" s="578"/>
      <c r="V34" s="578"/>
      <c r="W34" s="578"/>
      <c r="X34" s="588"/>
    </row>
    <row r="35" spans="1:58" s="2" customFormat="1" ht="7.95" customHeight="1" x14ac:dyDescent="0.3">
      <c r="A35" s="12"/>
      <c r="B35" s="513"/>
      <c r="C35" s="513"/>
      <c r="D35" s="513"/>
      <c r="E35" s="513"/>
      <c r="F35" s="513"/>
      <c r="G35" s="513"/>
      <c r="H35" s="513"/>
      <c r="I35" s="513"/>
      <c r="J35" s="513"/>
      <c r="K35" s="513"/>
      <c r="L35" s="513"/>
      <c r="M35" s="513"/>
      <c r="N35" s="513"/>
      <c r="O35" s="513"/>
      <c r="P35" s="513"/>
      <c r="Q35" s="513"/>
      <c r="R35" s="513"/>
      <c r="S35" s="513"/>
      <c r="T35" s="513"/>
      <c r="U35" s="513"/>
      <c r="V35" s="513"/>
      <c r="W35" s="513"/>
      <c r="X35" s="513"/>
    </row>
    <row r="36" spans="1:58" s="2" customFormat="1" ht="15" customHeight="1" x14ac:dyDescent="0.3">
      <c r="A36" s="96"/>
      <c r="B36" s="451" t="s">
        <v>57</v>
      </c>
      <c r="C36" s="452"/>
      <c r="D36" s="570">
        <f>AANVRAAG!D103</f>
        <v>0</v>
      </c>
      <c r="E36" s="570"/>
      <c r="F36" s="570"/>
      <c r="G36" s="570"/>
      <c r="H36" s="570"/>
      <c r="I36" s="570"/>
      <c r="J36" s="570"/>
      <c r="K36" s="570"/>
      <c r="L36" s="570"/>
      <c r="M36" s="570"/>
      <c r="N36" s="570"/>
      <c r="O36" s="570"/>
      <c r="P36" s="570"/>
      <c r="Q36" s="570"/>
      <c r="R36" s="570"/>
      <c r="S36" s="570"/>
      <c r="T36" s="570"/>
      <c r="U36" s="570"/>
      <c r="V36" s="570"/>
      <c r="W36" s="570"/>
      <c r="X36" s="571"/>
    </row>
    <row r="37" spans="1:58" s="2" customFormat="1" ht="15" customHeight="1" x14ac:dyDescent="0.3">
      <c r="A37" s="52"/>
      <c r="B37" s="379" t="s">
        <v>17</v>
      </c>
      <c r="C37" s="379"/>
      <c r="D37" s="557">
        <f>AANVRAAG!D104</f>
        <v>0</v>
      </c>
      <c r="E37" s="557"/>
      <c r="F37" s="557"/>
      <c r="G37" s="557"/>
      <c r="H37" s="557"/>
      <c r="I37" s="557"/>
      <c r="J37" s="557"/>
      <c r="K37" s="557"/>
      <c r="L37" s="557"/>
      <c r="M37" s="557"/>
      <c r="N37" s="557"/>
      <c r="O37" s="557"/>
      <c r="P37" s="557"/>
      <c r="Q37" s="557"/>
      <c r="R37" s="557"/>
      <c r="S37" s="557"/>
      <c r="T37" s="557"/>
      <c r="U37" s="557"/>
      <c r="V37" s="557"/>
      <c r="W37" s="557"/>
      <c r="X37" s="557"/>
    </row>
    <row r="38" spans="1:58" s="2" customFormat="1" ht="15" customHeight="1" x14ac:dyDescent="0.3">
      <c r="A38" s="52"/>
      <c r="B38" s="379" t="s">
        <v>224</v>
      </c>
      <c r="C38" s="379"/>
      <c r="D38" s="557">
        <f>AANVRAAG!D105</f>
        <v>0</v>
      </c>
      <c r="E38" s="557"/>
      <c r="F38" s="557"/>
      <c r="G38" s="557"/>
      <c r="H38" s="557"/>
      <c r="I38" s="557"/>
      <c r="J38" s="557"/>
      <c r="K38" s="557"/>
      <c r="L38" s="557"/>
      <c r="M38" s="557"/>
      <c r="N38" s="557"/>
      <c r="O38" s="557"/>
      <c r="P38" s="557"/>
      <c r="Q38" s="557"/>
      <c r="R38" s="557"/>
      <c r="S38" s="557"/>
      <c r="T38" s="557"/>
      <c r="U38" s="557"/>
      <c r="V38" s="557"/>
      <c r="W38" s="557"/>
      <c r="X38" s="557"/>
    </row>
    <row r="39" spans="1:58" s="2" customFormat="1" ht="15" customHeight="1" x14ac:dyDescent="0.3">
      <c r="A39" s="52"/>
      <c r="B39" s="379" t="s">
        <v>59</v>
      </c>
      <c r="C39" s="379"/>
      <c r="D39" s="557" t="str">
        <f>AANVRAAG!D106</f>
        <v>kies</v>
      </c>
      <c r="E39" s="557"/>
      <c r="F39" s="557"/>
      <c r="G39" s="557"/>
      <c r="H39" s="557"/>
      <c r="I39" s="557"/>
      <c r="J39" s="557"/>
      <c r="K39" s="557"/>
      <c r="L39" s="557"/>
      <c r="M39" s="557"/>
      <c r="N39" s="557"/>
      <c r="O39" s="557"/>
      <c r="P39" s="557"/>
      <c r="Q39" s="557"/>
      <c r="R39" s="557"/>
      <c r="S39" s="557"/>
      <c r="T39" s="557"/>
      <c r="U39" s="557"/>
      <c r="V39" s="557"/>
      <c r="W39" s="557"/>
      <c r="X39" s="557"/>
    </row>
    <row r="40" spans="1:58" s="1" customFormat="1" ht="15" customHeight="1" x14ac:dyDescent="0.3">
      <c r="A40" s="8"/>
      <c r="B40" s="379" t="s">
        <v>79</v>
      </c>
      <c r="C40" s="379"/>
      <c r="D40" s="379"/>
      <c r="E40" s="379"/>
      <c r="F40" s="379"/>
      <c r="G40" s="379"/>
      <c r="H40" s="379"/>
      <c r="I40" s="379"/>
      <c r="J40" s="379"/>
      <c r="K40" s="379"/>
      <c r="L40" s="379"/>
      <c r="M40" s="379"/>
      <c r="N40" s="379"/>
      <c r="O40" s="379"/>
      <c r="P40" s="379"/>
      <c r="Q40" s="379"/>
      <c r="R40" s="379"/>
      <c r="S40" s="379"/>
      <c r="T40" s="379"/>
      <c r="U40" s="379"/>
      <c r="V40" s="379"/>
      <c r="W40" s="379"/>
      <c r="X40" s="50" t="str">
        <f>AANVRAAG!X107</f>
        <v>kies</v>
      </c>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row>
    <row r="41" spans="1:58" s="2" customFormat="1" ht="15" customHeight="1" x14ac:dyDescent="0.3">
      <c r="A41" s="52"/>
      <c r="B41" s="379" t="s">
        <v>66</v>
      </c>
      <c r="C41" s="379"/>
      <c r="D41" s="562" t="str">
        <f>AANVRAAG!D113</f>
        <v>kies eerst toekomstige VIPA-subsidie projecten (hierboven)</v>
      </c>
      <c r="E41" s="562"/>
      <c r="F41" s="562"/>
      <c r="G41" s="562"/>
      <c r="H41" s="562"/>
      <c r="I41" s="562"/>
      <c r="J41" s="562"/>
      <c r="K41" s="562"/>
      <c r="L41" s="562"/>
      <c r="M41" s="562"/>
      <c r="N41" s="562"/>
      <c r="O41" s="562"/>
      <c r="P41" s="562"/>
      <c r="Q41" s="562"/>
      <c r="R41" s="562"/>
      <c r="S41" s="562"/>
      <c r="T41" s="562"/>
      <c r="U41" s="562"/>
      <c r="V41" s="562"/>
      <c r="W41" s="359" t="s">
        <v>68</v>
      </c>
      <c r="X41" s="359"/>
    </row>
    <row r="42" spans="1:58" s="2" customFormat="1" ht="15" hidden="1" customHeight="1" x14ac:dyDescent="0.3">
      <c r="A42" s="52"/>
      <c r="B42" s="349" t="s">
        <v>64</v>
      </c>
      <c r="C42" s="349"/>
      <c r="D42" s="583">
        <f>AANVRAAG!D112</f>
        <v>0</v>
      </c>
      <c r="E42" s="583"/>
      <c r="F42" s="583"/>
      <c r="G42" s="583"/>
      <c r="H42" s="583"/>
      <c r="I42" s="583"/>
      <c r="J42" s="583"/>
      <c r="K42" s="583"/>
      <c r="L42" s="583"/>
      <c r="M42" s="583"/>
      <c r="N42" s="583"/>
      <c r="O42" s="381" t="s">
        <v>65</v>
      </c>
      <c r="P42" s="381"/>
      <c r="Q42" s="381"/>
      <c r="R42" s="381"/>
      <c r="S42" s="381"/>
      <c r="T42" s="381"/>
      <c r="U42" s="381"/>
      <c r="V42" s="381"/>
      <c r="W42" s="381"/>
      <c r="X42" s="381"/>
      <c r="Y42" s="6"/>
    </row>
    <row r="43" spans="1:58" s="2" customFormat="1" ht="7.95" customHeight="1" x14ac:dyDescent="0.3">
      <c r="A43" s="12"/>
      <c r="B43" s="358"/>
      <c r="C43" s="358"/>
      <c r="D43" s="358"/>
      <c r="E43" s="358"/>
      <c r="F43" s="358"/>
      <c r="G43" s="358"/>
      <c r="H43" s="358"/>
      <c r="I43" s="358"/>
      <c r="J43" s="358"/>
      <c r="K43" s="358"/>
      <c r="L43" s="358"/>
      <c r="M43" s="358"/>
      <c r="N43" s="358"/>
      <c r="O43" s="358"/>
      <c r="P43" s="358"/>
      <c r="Q43" s="358"/>
      <c r="R43" s="358"/>
      <c r="S43" s="358"/>
      <c r="T43" s="358"/>
      <c r="U43" s="358"/>
      <c r="V43" s="358"/>
      <c r="W43" s="358"/>
      <c r="X43" s="358"/>
    </row>
    <row r="44" spans="1:58" s="2" customFormat="1" x14ac:dyDescent="0.3">
      <c r="A44" s="12"/>
      <c r="B44" s="539" t="s">
        <v>225</v>
      </c>
      <c r="C44" s="540"/>
      <c r="D44" s="540"/>
      <c r="E44" s="540"/>
      <c r="F44" s="540"/>
      <c r="G44" s="540"/>
      <c r="H44" s="540"/>
      <c r="I44" s="540"/>
      <c r="J44" s="540"/>
      <c r="K44" s="540"/>
      <c r="L44" s="540"/>
      <c r="M44" s="540"/>
      <c r="N44" s="540"/>
      <c r="O44" s="540"/>
      <c r="P44" s="540"/>
      <c r="Q44" s="540"/>
      <c r="R44" s="540"/>
      <c r="S44" s="540"/>
      <c r="T44" s="540"/>
      <c r="U44" s="540"/>
      <c r="V44" s="540"/>
      <c r="W44" s="540"/>
      <c r="X44" s="541"/>
    </row>
    <row r="45" spans="1:58" s="2" customFormat="1" ht="14.4" customHeight="1" x14ac:dyDescent="0.3">
      <c r="A45" s="96"/>
      <c r="B45" s="545" t="s">
        <v>226</v>
      </c>
      <c r="C45" s="545"/>
      <c r="D45" s="545"/>
      <c r="E45" s="545"/>
      <c r="F45" s="545"/>
      <c r="G45" s="545"/>
      <c r="H45" s="545"/>
      <c r="I45" s="545"/>
      <c r="J45" s="545"/>
      <c r="K45" s="545"/>
      <c r="L45" s="545"/>
      <c r="M45" s="545"/>
      <c r="N45" s="545"/>
      <c r="O45" s="545"/>
      <c r="P45" s="545"/>
      <c r="Q45" s="545"/>
      <c r="R45" s="545"/>
      <c r="S45" s="545"/>
      <c r="T45" s="545"/>
      <c r="U45" s="545"/>
      <c r="V45" s="545"/>
      <c r="W45" s="545"/>
      <c r="X45" s="545"/>
      <c r="Y45" s="54"/>
      <c r="Z45" s="54"/>
      <c r="AA45" s="54"/>
      <c r="AB45" s="54"/>
      <c r="AC45" s="54"/>
      <c r="AD45" s="54"/>
      <c r="AE45" s="54"/>
      <c r="AF45" s="54"/>
    </row>
    <row r="46" spans="1:58" s="2" customFormat="1" ht="100.2" customHeight="1" x14ac:dyDescent="0.3">
      <c r="A46" s="96"/>
      <c r="B46" s="546">
        <f>AANVRAAG!B117</f>
        <v>0</v>
      </c>
      <c r="C46" s="546"/>
      <c r="D46" s="546"/>
      <c r="E46" s="546"/>
      <c r="F46" s="546"/>
      <c r="G46" s="546"/>
      <c r="H46" s="546"/>
      <c r="I46" s="546"/>
      <c r="J46" s="546"/>
      <c r="K46" s="546"/>
      <c r="L46" s="546"/>
      <c r="M46" s="546"/>
      <c r="N46" s="546"/>
      <c r="O46" s="546"/>
      <c r="P46" s="546"/>
      <c r="Q46" s="546"/>
      <c r="R46" s="546"/>
      <c r="S46" s="546"/>
      <c r="T46" s="546"/>
      <c r="U46" s="546"/>
      <c r="V46" s="546"/>
      <c r="W46" s="546"/>
      <c r="X46" s="546"/>
      <c r="Y46" s="54"/>
      <c r="Z46" s="54"/>
      <c r="AA46" s="54"/>
      <c r="AB46" s="54"/>
      <c r="AC46" s="54"/>
      <c r="AD46" s="54"/>
      <c r="AE46" s="54"/>
      <c r="AF46" s="54"/>
    </row>
    <row r="47" spans="1:58" s="2" customFormat="1" ht="7.95" customHeight="1" x14ac:dyDescent="0.3">
      <c r="A47" s="12"/>
      <c r="B47" s="358"/>
      <c r="C47" s="358"/>
      <c r="D47" s="358"/>
      <c r="E47" s="358"/>
      <c r="F47" s="358"/>
      <c r="G47" s="358"/>
      <c r="H47" s="358"/>
      <c r="I47" s="358"/>
      <c r="J47" s="358"/>
      <c r="K47" s="358"/>
      <c r="L47" s="358"/>
      <c r="M47" s="358"/>
      <c r="N47" s="358"/>
      <c r="O47" s="358"/>
      <c r="P47" s="358"/>
      <c r="Q47" s="358"/>
      <c r="R47" s="358"/>
      <c r="S47" s="358"/>
      <c r="T47" s="358"/>
      <c r="U47" s="358"/>
      <c r="V47" s="358"/>
      <c r="W47" s="358"/>
      <c r="X47" s="358"/>
    </row>
    <row r="48" spans="1:58" s="2" customFormat="1" ht="7.95" customHeight="1" x14ac:dyDescent="0.3">
      <c r="A48" s="12"/>
      <c r="B48" s="358"/>
      <c r="C48" s="358"/>
      <c r="D48" s="358"/>
      <c r="E48" s="358"/>
      <c r="F48" s="358"/>
      <c r="G48" s="358"/>
      <c r="H48" s="358"/>
      <c r="I48" s="358"/>
      <c r="J48" s="358"/>
      <c r="K48" s="358"/>
      <c r="L48" s="358"/>
      <c r="M48" s="358"/>
      <c r="N48" s="358"/>
      <c r="O48" s="358"/>
      <c r="P48" s="358"/>
      <c r="Q48" s="358"/>
      <c r="R48" s="358"/>
      <c r="S48" s="358"/>
      <c r="T48" s="358"/>
      <c r="U48" s="358"/>
      <c r="V48" s="358"/>
      <c r="W48" s="358"/>
      <c r="X48" s="358"/>
    </row>
    <row r="49" spans="1:33" s="2" customFormat="1" x14ac:dyDescent="0.3">
      <c r="A49" s="12"/>
      <c r="B49" s="539" t="s">
        <v>227</v>
      </c>
      <c r="C49" s="540"/>
      <c r="D49" s="540"/>
      <c r="E49" s="540"/>
      <c r="F49" s="540"/>
      <c r="G49" s="540"/>
      <c r="H49" s="540"/>
      <c r="I49" s="540"/>
      <c r="J49" s="540"/>
      <c r="K49" s="540"/>
      <c r="L49" s="540"/>
      <c r="M49" s="540"/>
      <c r="N49" s="540"/>
      <c r="O49" s="540"/>
      <c r="P49" s="540"/>
      <c r="Q49" s="540"/>
      <c r="R49" s="540"/>
      <c r="S49" s="540"/>
      <c r="T49" s="540"/>
      <c r="U49" s="540"/>
      <c r="V49" s="540"/>
      <c r="W49" s="540"/>
      <c r="X49" s="541"/>
      <c r="Y49" s="6"/>
    </row>
    <row r="50" spans="1:33" s="2" customFormat="1" ht="14.4" customHeight="1" x14ac:dyDescent="0.3">
      <c r="A50" s="96"/>
      <c r="B50" s="545" t="s">
        <v>630</v>
      </c>
      <c r="C50" s="545"/>
      <c r="D50" s="545"/>
      <c r="E50" s="545"/>
      <c r="F50" s="545"/>
      <c r="G50" s="545"/>
      <c r="H50" s="545"/>
      <c r="I50" s="545"/>
      <c r="J50" s="545"/>
      <c r="K50" s="545"/>
      <c r="L50" s="545"/>
      <c r="M50" s="545"/>
      <c r="N50" s="545"/>
      <c r="O50" s="545"/>
      <c r="P50" s="545"/>
      <c r="Q50" s="545"/>
      <c r="R50" s="545"/>
      <c r="S50" s="545"/>
      <c r="T50" s="545"/>
      <c r="U50" s="545"/>
      <c r="V50" s="545"/>
      <c r="W50" s="545"/>
      <c r="X50" s="545"/>
      <c r="Y50" s="54"/>
      <c r="Z50" s="54"/>
      <c r="AA50" s="54"/>
      <c r="AB50" s="54"/>
      <c r="AC50" s="54"/>
      <c r="AD50" s="54"/>
      <c r="AE50" s="54"/>
      <c r="AF50" s="54"/>
    </row>
    <row r="51" spans="1:33" s="2" customFormat="1" ht="100.2" customHeight="1" x14ac:dyDescent="0.3">
      <c r="A51" s="96"/>
      <c r="B51" s="546">
        <f>AANVRAAG!B122</f>
        <v>0</v>
      </c>
      <c r="C51" s="546"/>
      <c r="D51" s="546"/>
      <c r="E51" s="546"/>
      <c r="F51" s="546"/>
      <c r="G51" s="546"/>
      <c r="H51" s="546"/>
      <c r="I51" s="546"/>
      <c r="J51" s="546"/>
      <c r="K51" s="546"/>
      <c r="L51" s="546"/>
      <c r="M51" s="546"/>
      <c r="N51" s="546"/>
      <c r="O51" s="546"/>
      <c r="P51" s="546"/>
      <c r="Q51" s="546"/>
      <c r="R51" s="546"/>
      <c r="S51" s="546"/>
      <c r="T51" s="546"/>
      <c r="U51" s="546"/>
      <c r="V51" s="546"/>
      <c r="W51" s="546"/>
      <c r="X51" s="546"/>
      <c r="Y51" s="54"/>
      <c r="Z51" s="54"/>
      <c r="AA51" s="54"/>
      <c r="AB51" s="54"/>
      <c r="AC51" s="54"/>
      <c r="AD51" s="54"/>
      <c r="AE51" s="54"/>
      <c r="AF51" s="54"/>
    </row>
    <row r="52" spans="1:33" s="306" customFormat="1" ht="14.4" customHeight="1" x14ac:dyDescent="0.3">
      <c r="A52" s="304"/>
      <c r="B52" s="561" t="s">
        <v>219</v>
      </c>
      <c r="C52" s="561"/>
      <c r="D52" s="574" t="s">
        <v>32</v>
      </c>
      <c r="E52" s="574"/>
      <c r="F52" s="574"/>
      <c r="G52" s="574"/>
      <c r="H52" s="574"/>
      <c r="I52" s="574"/>
      <c r="J52" s="574"/>
      <c r="K52" s="574"/>
      <c r="L52" s="574"/>
      <c r="M52" s="574"/>
      <c r="N52" s="574"/>
      <c r="O52" s="574"/>
      <c r="P52" s="574"/>
      <c r="Q52" s="574"/>
      <c r="R52" s="574"/>
      <c r="S52" s="574"/>
      <c r="T52" s="574"/>
      <c r="U52" s="574"/>
      <c r="V52" s="574"/>
      <c r="W52" s="574"/>
      <c r="X52" s="574"/>
      <c r="Y52" s="305"/>
    </row>
    <row r="53" spans="1:33" s="306" customFormat="1" x14ac:dyDescent="0.3">
      <c r="A53" s="304"/>
      <c r="B53" s="561" t="s">
        <v>220</v>
      </c>
      <c r="C53" s="561"/>
      <c r="D53" s="573"/>
      <c r="E53" s="573"/>
      <c r="F53" s="573"/>
      <c r="G53" s="573"/>
      <c r="H53" s="573"/>
      <c r="I53" s="573"/>
      <c r="J53" s="573"/>
      <c r="K53" s="573"/>
      <c r="L53" s="573"/>
      <c r="M53" s="573"/>
      <c r="N53" s="573"/>
      <c r="O53" s="573"/>
      <c r="P53" s="573"/>
      <c r="Q53" s="573"/>
      <c r="R53" s="573"/>
      <c r="S53" s="573"/>
      <c r="T53" s="573"/>
      <c r="U53" s="573"/>
      <c r="V53" s="573"/>
      <c r="W53" s="573"/>
      <c r="X53" s="573"/>
      <c r="Y53" s="309"/>
    </row>
    <row r="54" spans="1:33" s="2" customFormat="1" ht="7.95" customHeight="1" x14ac:dyDescent="0.3">
      <c r="A54" s="12"/>
      <c r="B54" s="358"/>
      <c r="C54" s="358"/>
      <c r="D54" s="358"/>
      <c r="E54" s="358"/>
      <c r="F54" s="358"/>
      <c r="G54" s="358"/>
      <c r="H54" s="358"/>
      <c r="I54" s="358"/>
      <c r="J54" s="358"/>
      <c r="K54" s="358"/>
      <c r="L54" s="358"/>
      <c r="M54" s="358"/>
      <c r="N54" s="358"/>
      <c r="O54" s="358"/>
      <c r="P54" s="358"/>
      <c r="Q54" s="358"/>
      <c r="R54" s="358"/>
      <c r="S54" s="358"/>
      <c r="T54" s="358"/>
      <c r="U54" s="358"/>
      <c r="V54" s="358"/>
      <c r="W54" s="358"/>
      <c r="X54" s="358"/>
    </row>
    <row r="55" spans="1:33" s="2" customFormat="1" ht="15" customHeight="1" x14ac:dyDescent="0.3">
      <c r="A55" s="96"/>
      <c r="B55" s="542" t="s">
        <v>229</v>
      </c>
      <c r="C55" s="543"/>
      <c r="D55" s="543"/>
      <c r="E55" s="543"/>
      <c r="F55" s="543"/>
      <c r="G55" s="543"/>
      <c r="H55" s="543"/>
      <c r="I55" s="543"/>
      <c r="J55" s="543"/>
      <c r="K55" s="543"/>
      <c r="L55" s="543"/>
      <c r="M55" s="543"/>
      <c r="N55" s="543"/>
      <c r="O55" s="543"/>
      <c r="P55" s="543"/>
      <c r="Q55" s="543"/>
      <c r="R55" s="543"/>
      <c r="S55" s="543"/>
      <c r="T55" s="543"/>
      <c r="U55" s="543"/>
      <c r="V55" s="543"/>
      <c r="W55" s="543"/>
      <c r="X55" s="544"/>
      <c r="AB55" s="308"/>
    </row>
    <row r="56" spans="1:33" s="2" customFormat="1" ht="14.4" customHeight="1" x14ac:dyDescent="0.3">
      <c r="A56" s="96"/>
      <c r="B56" s="545" t="s">
        <v>230</v>
      </c>
      <c r="C56" s="545"/>
      <c r="D56" s="545"/>
      <c r="E56" s="545"/>
      <c r="F56" s="545"/>
      <c r="G56" s="545"/>
      <c r="H56" s="545"/>
      <c r="I56" s="545"/>
      <c r="J56" s="545"/>
      <c r="K56" s="545"/>
      <c r="L56" s="545"/>
      <c r="M56" s="545"/>
      <c r="N56" s="545"/>
      <c r="O56" s="545"/>
      <c r="P56" s="545"/>
      <c r="Q56" s="545"/>
      <c r="R56" s="545"/>
      <c r="S56" s="545"/>
      <c r="T56" s="545"/>
      <c r="U56" s="545"/>
      <c r="V56" s="545"/>
      <c r="W56" s="545"/>
      <c r="X56" s="545"/>
      <c r="Y56" s="54"/>
      <c r="Z56" s="54"/>
      <c r="AA56" s="54"/>
      <c r="AB56" s="54"/>
      <c r="AC56" s="54"/>
      <c r="AD56" s="54"/>
      <c r="AE56" s="54"/>
      <c r="AF56" s="54"/>
    </row>
    <row r="57" spans="1:33" s="2" customFormat="1" ht="199.95" customHeight="1" x14ac:dyDescent="0.3">
      <c r="A57" s="96"/>
      <c r="B57" s="608"/>
      <c r="C57" s="608"/>
      <c r="D57" s="608"/>
      <c r="E57" s="608"/>
      <c r="F57" s="608"/>
      <c r="G57" s="608"/>
      <c r="H57" s="608"/>
      <c r="I57" s="608"/>
      <c r="J57" s="608"/>
      <c r="K57" s="608"/>
      <c r="L57" s="608"/>
      <c r="M57" s="608"/>
      <c r="N57" s="608"/>
      <c r="O57" s="608"/>
      <c r="P57" s="608"/>
      <c r="Q57" s="608"/>
      <c r="R57" s="608"/>
      <c r="S57" s="608"/>
      <c r="T57" s="608"/>
      <c r="U57" s="608"/>
      <c r="V57" s="608"/>
      <c r="W57" s="608"/>
      <c r="X57" s="608"/>
      <c r="Y57" s="54"/>
      <c r="Z57" s="54"/>
      <c r="AA57" s="54"/>
      <c r="AB57" s="54"/>
      <c r="AC57" s="54"/>
      <c r="AD57" s="54"/>
      <c r="AE57" s="54"/>
      <c r="AF57" s="54"/>
    </row>
    <row r="58" spans="1:33" s="2" customFormat="1" ht="7.95" customHeight="1" x14ac:dyDescent="0.3">
      <c r="A58" s="12"/>
      <c r="B58" s="358"/>
      <c r="C58" s="358"/>
      <c r="D58" s="358"/>
      <c r="E58" s="358"/>
      <c r="F58" s="358"/>
      <c r="G58" s="358"/>
      <c r="H58" s="358"/>
      <c r="I58" s="358"/>
      <c r="J58" s="358"/>
      <c r="K58" s="358"/>
      <c r="L58" s="358"/>
      <c r="M58" s="358"/>
      <c r="N58" s="358"/>
      <c r="O58" s="358"/>
      <c r="P58" s="358"/>
      <c r="Q58" s="358"/>
      <c r="R58" s="358"/>
      <c r="S58" s="358"/>
      <c r="T58" s="358"/>
      <c r="U58" s="358"/>
      <c r="V58" s="358"/>
      <c r="W58" s="358"/>
      <c r="X58" s="358"/>
    </row>
    <row r="59" spans="1:33" s="2" customFormat="1" ht="15" customHeight="1" x14ac:dyDescent="0.3">
      <c r="A59" s="96"/>
      <c r="B59" s="542" t="s">
        <v>76</v>
      </c>
      <c r="C59" s="543"/>
      <c r="D59" s="543"/>
      <c r="E59" s="543"/>
      <c r="F59" s="543"/>
      <c r="G59" s="543"/>
      <c r="H59" s="543"/>
      <c r="I59" s="543"/>
      <c r="J59" s="543"/>
      <c r="K59" s="543"/>
      <c r="L59" s="543"/>
      <c r="M59" s="543"/>
      <c r="N59" s="543"/>
      <c r="O59" s="543"/>
      <c r="P59" s="543"/>
      <c r="Q59" s="543"/>
      <c r="R59" s="543"/>
      <c r="S59" s="543"/>
      <c r="T59" s="543"/>
      <c r="U59" s="543"/>
      <c r="V59" s="543"/>
      <c r="W59" s="543"/>
      <c r="X59" s="544"/>
      <c r="AB59" s="308"/>
    </row>
    <row r="60" spans="1:33" s="2" customFormat="1" ht="7.95" customHeight="1" x14ac:dyDescent="0.3">
      <c r="A60" s="12"/>
      <c r="B60" s="358"/>
      <c r="C60" s="358"/>
      <c r="D60" s="358"/>
      <c r="E60" s="358"/>
      <c r="F60" s="358"/>
      <c r="G60" s="358"/>
      <c r="H60" s="358"/>
      <c r="I60" s="358"/>
      <c r="J60" s="358"/>
      <c r="K60" s="358"/>
      <c r="L60" s="358"/>
      <c r="M60" s="358"/>
      <c r="N60" s="358"/>
      <c r="O60" s="358"/>
      <c r="P60" s="358"/>
      <c r="Q60" s="358"/>
      <c r="R60" s="358"/>
      <c r="S60" s="358"/>
      <c r="T60" s="358"/>
      <c r="U60" s="358"/>
      <c r="V60" s="358"/>
      <c r="W60" s="358"/>
      <c r="X60" s="358"/>
    </row>
    <row r="61" spans="1:33" s="2" customFormat="1" ht="12.75" customHeight="1" x14ac:dyDescent="0.3">
      <c r="A61" s="13" t="s">
        <v>75</v>
      </c>
      <c r="B61" s="455">
        <f>AANVRAAG!B136</f>
        <v>0</v>
      </c>
      <c r="C61" s="456"/>
      <c r="D61" s="456"/>
      <c r="E61" s="456"/>
      <c r="F61" s="456"/>
      <c r="G61" s="456"/>
      <c r="H61" s="456"/>
      <c r="I61" s="456"/>
      <c r="J61" s="456"/>
      <c r="K61" s="456"/>
      <c r="L61" s="456"/>
      <c r="M61" s="456"/>
      <c r="N61" s="456"/>
      <c r="O61" s="456"/>
      <c r="P61" s="456"/>
      <c r="Q61" s="456"/>
      <c r="R61" s="456"/>
      <c r="S61" s="456"/>
      <c r="T61" s="456"/>
      <c r="U61" s="456"/>
      <c r="V61" s="457"/>
      <c r="W61" s="420">
        <f>SUM(W63:X77)</f>
        <v>0</v>
      </c>
      <c r="X61" s="420"/>
      <c r="Y61" s="54"/>
      <c r="Z61" s="54"/>
      <c r="AA61" s="54"/>
      <c r="AB61" s="54"/>
      <c r="AC61" s="54"/>
      <c r="AD61" s="54"/>
      <c r="AE61" s="54"/>
      <c r="AF61" s="54"/>
      <c r="AG61" s="54"/>
    </row>
    <row r="62" spans="1:33" s="2" customFormat="1" ht="7.95" customHeight="1" x14ac:dyDescent="0.3">
      <c r="A62" s="12"/>
      <c r="B62" s="513"/>
      <c r="C62" s="513"/>
      <c r="D62" s="513"/>
      <c r="E62" s="513"/>
      <c r="F62" s="513"/>
      <c r="G62" s="513"/>
      <c r="H62" s="513"/>
      <c r="I62" s="513"/>
      <c r="J62" s="513"/>
      <c r="K62" s="513"/>
      <c r="L62" s="513"/>
      <c r="M62" s="513"/>
      <c r="N62" s="513"/>
      <c r="O62" s="513"/>
      <c r="P62" s="513"/>
      <c r="Q62" s="513"/>
      <c r="R62" s="513"/>
      <c r="S62" s="513"/>
      <c r="T62" s="513"/>
      <c r="U62" s="513"/>
      <c r="V62" s="513"/>
      <c r="W62" s="513"/>
      <c r="X62" s="513"/>
    </row>
    <row r="63" spans="1:33" s="2" customFormat="1" ht="12.75" customHeight="1" x14ac:dyDescent="0.3">
      <c r="A63" s="52"/>
      <c r="B63" s="547">
        <f>AANVRAAG!B138</f>
        <v>0</v>
      </c>
      <c r="C63" s="547"/>
      <c r="D63" s="547"/>
      <c r="E63" s="547"/>
      <c r="F63" s="547"/>
      <c r="G63" s="547"/>
      <c r="H63" s="547"/>
      <c r="I63" s="547"/>
      <c r="J63" s="547"/>
      <c r="K63" s="547"/>
      <c r="L63" s="547"/>
      <c r="M63" s="547"/>
      <c r="N63" s="547"/>
      <c r="O63" s="547"/>
      <c r="P63" s="547"/>
      <c r="Q63" s="547"/>
      <c r="R63" s="547"/>
      <c r="S63" s="547"/>
      <c r="T63" s="547"/>
      <c r="U63" s="547"/>
      <c r="V63" s="547"/>
      <c r="W63" s="567">
        <f>AANVRAAG!W138</f>
        <v>0</v>
      </c>
      <c r="X63" s="568"/>
      <c r="Y63" s="54"/>
      <c r="Z63" s="54"/>
      <c r="AA63" s="54"/>
      <c r="AB63" s="54"/>
      <c r="AC63" s="54"/>
      <c r="AD63" s="54"/>
      <c r="AE63" s="54"/>
      <c r="AF63" s="54"/>
      <c r="AG63" s="54"/>
    </row>
    <row r="64" spans="1:33" s="2" customFormat="1" ht="12.75" customHeight="1" x14ac:dyDescent="0.3">
      <c r="A64" s="52"/>
      <c r="B64" s="547">
        <f>AANVRAAG!B139</f>
        <v>0</v>
      </c>
      <c r="C64" s="547"/>
      <c r="D64" s="547"/>
      <c r="E64" s="547"/>
      <c r="F64" s="547"/>
      <c r="G64" s="547"/>
      <c r="H64" s="547"/>
      <c r="I64" s="547"/>
      <c r="J64" s="547"/>
      <c r="K64" s="547"/>
      <c r="L64" s="547"/>
      <c r="M64" s="547"/>
      <c r="N64" s="547"/>
      <c r="O64" s="547"/>
      <c r="P64" s="547"/>
      <c r="Q64" s="547"/>
      <c r="R64" s="547"/>
      <c r="S64" s="547"/>
      <c r="T64" s="547"/>
      <c r="U64" s="547"/>
      <c r="V64" s="547"/>
      <c r="W64" s="567">
        <f>AANVRAAG!W139</f>
        <v>0</v>
      </c>
      <c r="X64" s="568"/>
      <c r="Y64" s="54"/>
      <c r="Z64" s="54"/>
      <c r="AA64" s="54"/>
      <c r="AB64" s="54"/>
      <c r="AC64" s="54"/>
      <c r="AD64" s="54"/>
      <c r="AE64" s="54"/>
      <c r="AF64" s="54"/>
      <c r="AG64" s="54"/>
    </row>
    <row r="65" spans="1:33" s="2" customFormat="1" ht="12.75" customHeight="1" x14ac:dyDescent="0.3">
      <c r="A65" s="52"/>
      <c r="B65" s="547">
        <f>AANVRAAG!B140</f>
        <v>0</v>
      </c>
      <c r="C65" s="547"/>
      <c r="D65" s="547"/>
      <c r="E65" s="547"/>
      <c r="F65" s="547"/>
      <c r="G65" s="547"/>
      <c r="H65" s="547"/>
      <c r="I65" s="547"/>
      <c r="J65" s="547"/>
      <c r="K65" s="547"/>
      <c r="L65" s="547"/>
      <c r="M65" s="547"/>
      <c r="N65" s="547"/>
      <c r="O65" s="547"/>
      <c r="P65" s="547"/>
      <c r="Q65" s="547"/>
      <c r="R65" s="547"/>
      <c r="S65" s="547"/>
      <c r="T65" s="547"/>
      <c r="U65" s="547"/>
      <c r="V65" s="547"/>
      <c r="W65" s="567">
        <f>AANVRAAG!W140</f>
        <v>0</v>
      </c>
      <c r="X65" s="568"/>
      <c r="Y65" s="54"/>
      <c r="Z65" s="54"/>
      <c r="AA65" s="54"/>
      <c r="AB65" s="54"/>
      <c r="AC65" s="54"/>
      <c r="AD65" s="54"/>
      <c r="AE65" s="54"/>
      <c r="AF65" s="54"/>
      <c r="AG65" s="54"/>
    </row>
    <row r="66" spans="1:33" s="2" customFormat="1" ht="12.75" customHeight="1" x14ac:dyDescent="0.3">
      <c r="A66" s="52"/>
      <c r="B66" s="547">
        <f>AANVRAAG!B141</f>
        <v>0</v>
      </c>
      <c r="C66" s="547"/>
      <c r="D66" s="547"/>
      <c r="E66" s="547"/>
      <c r="F66" s="547"/>
      <c r="G66" s="547"/>
      <c r="H66" s="547"/>
      <c r="I66" s="547"/>
      <c r="J66" s="547"/>
      <c r="K66" s="547"/>
      <c r="L66" s="547"/>
      <c r="M66" s="547"/>
      <c r="N66" s="547"/>
      <c r="O66" s="547"/>
      <c r="P66" s="547"/>
      <c r="Q66" s="547"/>
      <c r="R66" s="547"/>
      <c r="S66" s="547"/>
      <c r="T66" s="547"/>
      <c r="U66" s="547"/>
      <c r="V66" s="547"/>
      <c r="W66" s="567">
        <f>AANVRAAG!W141</f>
        <v>0</v>
      </c>
      <c r="X66" s="568"/>
      <c r="Y66" s="54"/>
      <c r="Z66" s="54"/>
      <c r="AA66" s="54"/>
      <c r="AB66" s="54"/>
      <c r="AC66" s="54"/>
      <c r="AD66" s="54"/>
      <c r="AE66" s="54"/>
      <c r="AF66" s="54"/>
      <c r="AG66" s="54"/>
    </row>
    <row r="67" spans="1:33" s="2" customFormat="1" ht="12.75" customHeight="1" x14ac:dyDescent="0.3">
      <c r="A67" s="52"/>
      <c r="B67" s="547">
        <f>AANVRAAG!B142</f>
        <v>0</v>
      </c>
      <c r="C67" s="547"/>
      <c r="D67" s="547"/>
      <c r="E67" s="547"/>
      <c r="F67" s="547"/>
      <c r="G67" s="547"/>
      <c r="H67" s="547"/>
      <c r="I67" s="547"/>
      <c r="J67" s="547"/>
      <c r="K67" s="547"/>
      <c r="L67" s="547"/>
      <c r="M67" s="547"/>
      <c r="N67" s="547"/>
      <c r="O67" s="547"/>
      <c r="P67" s="547"/>
      <c r="Q67" s="547"/>
      <c r="R67" s="547"/>
      <c r="S67" s="547"/>
      <c r="T67" s="547"/>
      <c r="U67" s="547"/>
      <c r="V67" s="547"/>
      <c r="W67" s="567">
        <f>AANVRAAG!W142</f>
        <v>0</v>
      </c>
      <c r="X67" s="568"/>
      <c r="Y67" s="54"/>
      <c r="Z67" s="54"/>
      <c r="AA67" s="54"/>
      <c r="AB67" s="54"/>
      <c r="AC67" s="54"/>
      <c r="AD67" s="54"/>
      <c r="AE67" s="54"/>
      <c r="AF67" s="54"/>
      <c r="AG67" s="54"/>
    </row>
    <row r="68" spans="1:33" s="2" customFormat="1" ht="12.75" customHeight="1" x14ac:dyDescent="0.3">
      <c r="A68" s="52"/>
      <c r="B68" s="547">
        <f>AANVRAAG!B143</f>
        <v>0</v>
      </c>
      <c r="C68" s="547"/>
      <c r="D68" s="547"/>
      <c r="E68" s="547"/>
      <c r="F68" s="547"/>
      <c r="G68" s="547"/>
      <c r="H68" s="547"/>
      <c r="I68" s="547"/>
      <c r="J68" s="547"/>
      <c r="K68" s="547"/>
      <c r="L68" s="547"/>
      <c r="M68" s="547"/>
      <c r="N68" s="547"/>
      <c r="O68" s="547"/>
      <c r="P68" s="547"/>
      <c r="Q68" s="547"/>
      <c r="R68" s="547"/>
      <c r="S68" s="547"/>
      <c r="T68" s="547"/>
      <c r="U68" s="547"/>
      <c r="V68" s="547"/>
      <c r="W68" s="567">
        <f>AANVRAAG!W143</f>
        <v>0</v>
      </c>
      <c r="X68" s="568"/>
      <c r="Y68" s="54"/>
      <c r="Z68" s="54"/>
      <c r="AA68" s="54"/>
      <c r="AB68" s="54"/>
      <c r="AC68" s="54"/>
      <c r="AD68" s="54"/>
      <c r="AE68" s="54"/>
      <c r="AF68" s="54"/>
      <c r="AG68" s="54"/>
    </row>
    <row r="69" spans="1:33" s="2" customFormat="1" ht="12.75" customHeight="1" x14ac:dyDescent="0.3">
      <c r="A69" s="52"/>
      <c r="B69" s="547">
        <f>AANVRAAG!B144</f>
        <v>0</v>
      </c>
      <c r="C69" s="547"/>
      <c r="D69" s="547"/>
      <c r="E69" s="547"/>
      <c r="F69" s="547"/>
      <c r="G69" s="547"/>
      <c r="H69" s="547"/>
      <c r="I69" s="547"/>
      <c r="J69" s="547"/>
      <c r="K69" s="547"/>
      <c r="L69" s="547"/>
      <c r="M69" s="547"/>
      <c r="N69" s="547"/>
      <c r="O69" s="547"/>
      <c r="P69" s="547"/>
      <c r="Q69" s="547"/>
      <c r="R69" s="547"/>
      <c r="S69" s="547"/>
      <c r="T69" s="547"/>
      <c r="U69" s="547"/>
      <c r="V69" s="547"/>
      <c r="W69" s="567">
        <f>AANVRAAG!W144</f>
        <v>0</v>
      </c>
      <c r="X69" s="568"/>
      <c r="Y69" s="54"/>
      <c r="Z69" s="54"/>
      <c r="AA69" s="54"/>
      <c r="AB69" s="54"/>
      <c r="AC69" s="54"/>
      <c r="AD69" s="54"/>
      <c r="AE69" s="54"/>
      <c r="AF69" s="54"/>
      <c r="AG69" s="54"/>
    </row>
    <row r="70" spans="1:33" s="2" customFormat="1" ht="12.75" customHeight="1" x14ac:dyDescent="0.3">
      <c r="A70" s="52"/>
      <c r="B70" s="547">
        <f>AANVRAAG!B145</f>
        <v>0</v>
      </c>
      <c r="C70" s="547"/>
      <c r="D70" s="547"/>
      <c r="E70" s="547"/>
      <c r="F70" s="547"/>
      <c r="G70" s="547"/>
      <c r="H70" s="547"/>
      <c r="I70" s="547"/>
      <c r="J70" s="547"/>
      <c r="K70" s="547"/>
      <c r="L70" s="547"/>
      <c r="M70" s="547"/>
      <c r="N70" s="547"/>
      <c r="O70" s="547"/>
      <c r="P70" s="547"/>
      <c r="Q70" s="547"/>
      <c r="R70" s="547"/>
      <c r="S70" s="547"/>
      <c r="T70" s="547"/>
      <c r="U70" s="547"/>
      <c r="V70" s="547"/>
      <c r="W70" s="567">
        <f>AANVRAAG!W145</f>
        <v>0</v>
      </c>
      <c r="X70" s="568"/>
      <c r="Y70" s="54"/>
      <c r="Z70" s="54"/>
      <c r="AA70" s="54"/>
      <c r="AB70" s="54"/>
      <c r="AC70" s="54"/>
      <c r="AD70" s="54"/>
      <c r="AE70" s="54"/>
      <c r="AF70" s="54"/>
      <c r="AG70" s="54"/>
    </row>
    <row r="71" spans="1:33" s="2" customFormat="1" ht="12.75" customHeight="1" x14ac:dyDescent="0.3">
      <c r="A71" s="52"/>
      <c r="B71" s="547">
        <f>AANVRAAG!B146</f>
        <v>0</v>
      </c>
      <c r="C71" s="547"/>
      <c r="D71" s="547"/>
      <c r="E71" s="547"/>
      <c r="F71" s="547"/>
      <c r="G71" s="547"/>
      <c r="H71" s="547"/>
      <c r="I71" s="547"/>
      <c r="J71" s="547"/>
      <c r="K71" s="547"/>
      <c r="L71" s="547"/>
      <c r="M71" s="547"/>
      <c r="N71" s="547"/>
      <c r="O71" s="547"/>
      <c r="P71" s="547"/>
      <c r="Q71" s="547"/>
      <c r="R71" s="547"/>
      <c r="S71" s="547"/>
      <c r="T71" s="547"/>
      <c r="U71" s="547"/>
      <c r="V71" s="547"/>
      <c r="W71" s="567">
        <f>AANVRAAG!W146</f>
        <v>0</v>
      </c>
      <c r="X71" s="568"/>
      <c r="Y71" s="54"/>
      <c r="Z71" s="54"/>
      <c r="AA71" s="54"/>
      <c r="AB71" s="54"/>
      <c r="AC71" s="54"/>
      <c r="AD71" s="54"/>
      <c r="AE71" s="54"/>
      <c r="AF71" s="54"/>
      <c r="AG71" s="54"/>
    </row>
    <row r="72" spans="1:33" s="2" customFormat="1" ht="12.75" customHeight="1" x14ac:dyDescent="0.3">
      <c r="A72" s="52"/>
      <c r="B72" s="547">
        <f>AANVRAAG!B147</f>
        <v>0</v>
      </c>
      <c r="C72" s="547"/>
      <c r="D72" s="547"/>
      <c r="E72" s="547"/>
      <c r="F72" s="547"/>
      <c r="G72" s="547"/>
      <c r="H72" s="547"/>
      <c r="I72" s="547"/>
      <c r="J72" s="547"/>
      <c r="K72" s="547"/>
      <c r="L72" s="547"/>
      <c r="M72" s="547"/>
      <c r="N72" s="547"/>
      <c r="O72" s="547"/>
      <c r="P72" s="547"/>
      <c r="Q72" s="547"/>
      <c r="R72" s="547"/>
      <c r="S72" s="547"/>
      <c r="T72" s="547"/>
      <c r="U72" s="547"/>
      <c r="V72" s="547"/>
      <c r="W72" s="567">
        <f>AANVRAAG!W147</f>
        <v>0</v>
      </c>
      <c r="X72" s="568"/>
      <c r="Y72" s="54"/>
      <c r="Z72" s="54"/>
      <c r="AA72" s="54"/>
      <c r="AB72" s="54"/>
      <c r="AC72" s="54"/>
      <c r="AD72" s="54"/>
      <c r="AE72" s="54"/>
      <c r="AF72" s="54"/>
      <c r="AG72" s="54"/>
    </row>
    <row r="73" spans="1:33" s="2" customFormat="1" ht="12.75" customHeight="1" x14ac:dyDescent="0.3">
      <c r="A73" s="52"/>
      <c r="B73" s="547">
        <f>AANVRAAG!B148</f>
        <v>0</v>
      </c>
      <c r="C73" s="547"/>
      <c r="D73" s="547"/>
      <c r="E73" s="547"/>
      <c r="F73" s="547"/>
      <c r="G73" s="547"/>
      <c r="H73" s="547"/>
      <c r="I73" s="547"/>
      <c r="J73" s="547"/>
      <c r="K73" s="547"/>
      <c r="L73" s="547"/>
      <c r="M73" s="547"/>
      <c r="N73" s="547"/>
      <c r="O73" s="547"/>
      <c r="P73" s="547"/>
      <c r="Q73" s="547"/>
      <c r="R73" s="547"/>
      <c r="S73" s="547"/>
      <c r="T73" s="547"/>
      <c r="U73" s="547"/>
      <c r="V73" s="547"/>
      <c r="W73" s="607">
        <f>AANVRAAG!W148</f>
        <v>0</v>
      </c>
      <c r="X73" s="607"/>
      <c r="Y73" s="54"/>
      <c r="Z73" s="54"/>
      <c r="AA73" s="54"/>
      <c r="AB73" s="54"/>
      <c r="AC73" s="54"/>
      <c r="AD73" s="54"/>
      <c r="AE73" s="54"/>
      <c r="AF73" s="54"/>
      <c r="AG73" s="54"/>
    </row>
    <row r="74" spans="1:33" s="2" customFormat="1" ht="12.75" customHeight="1" x14ac:dyDescent="0.3">
      <c r="A74" s="52"/>
      <c r="B74" s="547">
        <f>AANVRAAG!B149</f>
        <v>0</v>
      </c>
      <c r="C74" s="547"/>
      <c r="D74" s="547"/>
      <c r="E74" s="547"/>
      <c r="F74" s="547"/>
      <c r="G74" s="547"/>
      <c r="H74" s="547"/>
      <c r="I74" s="547"/>
      <c r="J74" s="547"/>
      <c r="K74" s="547"/>
      <c r="L74" s="547"/>
      <c r="M74" s="547"/>
      <c r="N74" s="547"/>
      <c r="O74" s="547"/>
      <c r="P74" s="547"/>
      <c r="Q74" s="547"/>
      <c r="R74" s="547"/>
      <c r="S74" s="547"/>
      <c r="T74" s="547"/>
      <c r="U74" s="547"/>
      <c r="V74" s="547"/>
      <c r="W74" s="607">
        <f>AANVRAAG!W149</f>
        <v>0</v>
      </c>
      <c r="X74" s="607"/>
      <c r="Y74" s="54"/>
      <c r="Z74" s="54"/>
      <c r="AA74" s="54"/>
      <c r="AB74" s="54"/>
      <c r="AC74" s="54"/>
      <c r="AD74" s="54"/>
      <c r="AE74" s="54"/>
      <c r="AF74" s="54"/>
      <c r="AG74" s="54"/>
    </row>
    <row r="75" spans="1:33" s="2" customFormat="1" ht="12.75" customHeight="1" x14ac:dyDescent="0.3">
      <c r="A75" s="52"/>
      <c r="B75" s="547">
        <f>AANVRAAG!B150</f>
        <v>0</v>
      </c>
      <c r="C75" s="547"/>
      <c r="D75" s="547"/>
      <c r="E75" s="547"/>
      <c r="F75" s="547"/>
      <c r="G75" s="547"/>
      <c r="H75" s="547"/>
      <c r="I75" s="547"/>
      <c r="J75" s="547"/>
      <c r="K75" s="547"/>
      <c r="L75" s="547"/>
      <c r="M75" s="547"/>
      <c r="N75" s="547"/>
      <c r="O75" s="547"/>
      <c r="P75" s="547"/>
      <c r="Q75" s="547"/>
      <c r="R75" s="547"/>
      <c r="S75" s="547"/>
      <c r="T75" s="547"/>
      <c r="U75" s="547"/>
      <c r="V75" s="547"/>
      <c r="W75" s="607">
        <f>AANVRAAG!W150</f>
        <v>0</v>
      </c>
      <c r="X75" s="607"/>
      <c r="Y75" s="54"/>
      <c r="Z75" s="54"/>
      <c r="AA75" s="54"/>
      <c r="AB75" s="54"/>
      <c r="AC75" s="54"/>
      <c r="AD75" s="54"/>
      <c r="AE75" s="54"/>
      <c r="AF75" s="54"/>
      <c r="AG75" s="54"/>
    </row>
    <row r="76" spans="1:33" s="2" customFormat="1" ht="12.75" customHeight="1" x14ac:dyDescent="0.3">
      <c r="A76" s="52"/>
      <c r="B76" s="547">
        <f>AANVRAAG!B151</f>
        <v>0</v>
      </c>
      <c r="C76" s="547"/>
      <c r="D76" s="547"/>
      <c r="E76" s="547"/>
      <c r="F76" s="547"/>
      <c r="G76" s="547"/>
      <c r="H76" s="547"/>
      <c r="I76" s="547"/>
      <c r="J76" s="547"/>
      <c r="K76" s="547"/>
      <c r="L76" s="547"/>
      <c r="M76" s="547"/>
      <c r="N76" s="547"/>
      <c r="O76" s="547"/>
      <c r="P76" s="547"/>
      <c r="Q76" s="547"/>
      <c r="R76" s="547"/>
      <c r="S76" s="547"/>
      <c r="T76" s="547"/>
      <c r="U76" s="547"/>
      <c r="V76" s="547"/>
      <c r="W76" s="607">
        <f>AANVRAAG!W151</f>
        <v>0</v>
      </c>
      <c r="X76" s="607"/>
      <c r="Y76" s="54"/>
      <c r="Z76" s="54"/>
      <c r="AA76" s="54"/>
      <c r="AB76" s="54"/>
      <c r="AC76" s="54"/>
      <c r="AD76" s="54"/>
      <c r="AE76" s="54"/>
      <c r="AF76" s="54"/>
      <c r="AG76" s="54"/>
    </row>
    <row r="77" spans="1:33" s="2" customFormat="1" ht="12.75" customHeight="1" x14ac:dyDescent="0.3">
      <c r="A77" s="52"/>
      <c r="B77" s="547">
        <f>AANVRAAG!B152</f>
        <v>0</v>
      </c>
      <c r="C77" s="547"/>
      <c r="D77" s="547"/>
      <c r="E77" s="547"/>
      <c r="F77" s="547"/>
      <c r="G77" s="547"/>
      <c r="H77" s="547"/>
      <c r="I77" s="547"/>
      <c r="J77" s="547"/>
      <c r="K77" s="547"/>
      <c r="L77" s="547"/>
      <c r="M77" s="547"/>
      <c r="N77" s="547"/>
      <c r="O77" s="547"/>
      <c r="P77" s="547"/>
      <c r="Q77" s="547"/>
      <c r="R77" s="547"/>
      <c r="S77" s="547"/>
      <c r="T77" s="547"/>
      <c r="U77" s="547"/>
      <c r="V77" s="547"/>
      <c r="W77" s="607">
        <f>AANVRAAG!W152</f>
        <v>0</v>
      </c>
      <c r="X77" s="607"/>
      <c r="Y77" s="54"/>
      <c r="Z77" s="54"/>
      <c r="AA77" s="54"/>
      <c r="AB77" s="54"/>
      <c r="AC77" s="54"/>
      <c r="AD77" s="54"/>
      <c r="AE77" s="54"/>
      <c r="AF77" s="54"/>
      <c r="AG77" s="54"/>
    </row>
    <row r="78" spans="1:33" s="2" customFormat="1" ht="7.95" customHeight="1" x14ac:dyDescent="0.3">
      <c r="A78" s="12"/>
      <c r="B78" s="513"/>
      <c r="C78" s="513"/>
      <c r="D78" s="513"/>
      <c r="E78" s="513"/>
      <c r="F78" s="513"/>
      <c r="G78" s="513"/>
      <c r="H78" s="513"/>
      <c r="I78" s="513"/>
      <c r="J78" s="513"/>
      <c r="K78" s="513"/>
      <c r="L78" s="513"/>
      <c r="M78" s="513"/>
      <c r="N78" s="513"/>
      <c r="O78" s="513"/>
      <c r="P78" s="513"/>
      <c r="Q78" s="513"/>
      <c r="R78" s="513"/>
      <c r="S78" s="513"/>
      <c r="T78" s="513"/>
      <c r="U78" s="513"/>
      <c r="V78" s="513"/>
      <c r="W78" s="513"/>
      <c r="X78" s="513"/>
    </row>
    <row r="79" spans="1:33" ht="14.4" customHeight="1" x14ac:dyDescent="0.3">
      <c r="A79" s="7"/>
      <c r="B79" s="514" t="s">
        <v>219</v>
      </c>
      <c r="C79" s="514"/>
      <c r="D79" s="550" t="s">
        <v>32</v>
      </c>
      <c r="E79" s="550"/>
      <c r="F79" s="550"/>
      <c r="G79" s="550"/>
      <c r="H79" s="550"/>
      <c r="I79" s="550"/>
      <c r="J79" s="550"/>
      <c r="K79" s="550"/>
      <c r="L79" s="550"/>
      <c r="M79" s="550"/>
      <c r="N79" s="550"/>
      <c r="O79" s="550"/>
      <c r="P79" s="550"/>
      <c r="Q79" s="550"/>
      <c r="R79" s="550"/>
      <c r="S79" s="550"/>
      <c r="T79" s="550"/>
      <c r="U79" s="550"/>
      <c r="V79" s="550"/>
      <c r="W79" s="550"/>
      <c r="X79" s="550"/>
      <c r="Y79" s="310"/>
    </row>
    <row r="80" spans="1:33" ht="14.4" customHeight="1" x14ac:dyDescent="0.3">
      <c r="A80" s="7"/>
      <c r="B80" s="561" t="s">
        <v>220</v>
      </c>
      <c r="C80" s="561"/>
      <c r="D80" s="535"/>
      <c r="E80" s="535"/>
      <c r="F80" s="535"/>
      <c r="G80" s="535"/>
      <c r="H80" s="535"/>
      <c r="I80" s="535"/>
      <c r="J80" s="535"/>
      <c r="K80" s="535"/>
      <c r="L80" s="535"/>
      <c r="M80" s="535"/>
      <c r="N80" s="535"/>
      <c r="O80" s="535"/>
      <c r="P80" s="535"/>
      <c r="Q80" s="535"/>
      <c r="R80" s="535"/>
      <c r="S80" s="535"/>
      <c r="T80" s="535"/>
      <c r="U80" s="535"/>
      <c r="V80" s="535"/>
      <c r="W80" s="535"/>
      <c r="X80" s="535"/>
      <c r="Y80" s="310"/>
    </row>
    <row r="81" spans="1:58" s="2" customFormat="1" ht="7.95" customHeight="1" x14ac:dyDescent="0.3">
      <c r="A81" s="12"/>
      <c r="B81" s="358"/>
      <c r="C81" s="358"/>
      <c r="D81" s="358"/>
      <c r="E81" s="358"/>
      <c r="F81" s="358"/>
      <c r="G81" s="358"/>
      <c r="H81" s="358"/>
      <c r="I81" s="358"/>
      <c r="J81" s="358"/>
      <c r="K81" s="358"/>
      <c r="L81" s="358"/>
      <c r="M81" s="358"/>
      <c r="N81" s="358"/>
      <c r="O81" s="358"/>
      <c r="P81" s="358"/>
      <c r="Q81" s="358"/>
      <c r="R81" s="358"/>
      <c r="S81" s="358"/>
      <c r="T81" s="358"/>
      <c r="U81" s="358"/>
      <c r="V81" s="358"/>
      <c r="W81" s="358"/>
      <c r="X81" s="358"/>
    </row>
    <row r="82" spans="1:58" s="2" customFormat="1" ht="15" customHeight="1" x14ac:dyDescent="0.3">
      <c r="A82" s="96"/>
      <c r="B82" s="542" t="s">
        <v>109</v>
      </c>
      <c r="C82" s="543"/>
      <c r="D82" s="543"/>
      <c r="E82" s="543"/>
      <c r="F82" s="543"/>
      <c r="G82" s="543"/>
      <c r="H82" s="543"/>
      <c r="I82" s="543"/>
      <c r="J82" s="543"/>
      <c r="K82" s="543"/>
      <c r="L82" s="543"/>
      <c r="M82" s="543"/>
      <c r="N82" s="543"/>
      <c r="O82" s="543"/>
      <c r="P82" s="543"/>
      <c r="Q82" s="543"/>
      <c r="R82" s="543"/>
      <c r="S82" s="543"/>
      <c r="T82" s="543"/>
      <c r="U82" s="543"/>
      <c r="V82" s="543"/>
      <c r="W82" s="543"/>
      <c r="X82" s="544"/>
      <c r="AB82" s="308"/>
    </row>
    <row r="83" spans="1:58" s="2" customFormat="1" x14ac:dyDescent="0.3">
      <c r="A83" s="14"/>
      <c r="B83" s="449" t="s">
        <v>314</v>
      </c>
      <c r="C83" s="449"/>
      <c r="D83" s="449"/>
      <c r="E83" s="449"/>
      <c r="F83" s="449"/>
      <c r="G83" s="449"/>
      <c r="H83" s="449"/>
      <c r="I83" s="449"/>
      <c r="J83" s="449"/>
      <c r="K83" s="449"/>
      <c r="L83" s="449"/>
      <c r="M83" s="449"/>
      <c r="N83" s="449"/>
      <c r="O83" s="449"/>
      <c r="P83" s="449"/>
      <c r="Q83" s="449"/>
      <c r="R83" s="449"/>
      <c r="S83" s="449"/>
      <c r="T83" s="449"/>
      <c r="U83" s="449"/>
      <c r="V83" s="449"/>
      <c r="W83" s="449"/>
      <c r="X83" s="449"/>
    </row>
    <row r="84" spans="1:58" s="2" customFormat="1" x14ac:dyDescent="0.3">
      <c r="A84" s="14"/>
      <c r="B84" s="449" t="s">
        <v>407</v>
      </c>
      <c r="C84" s="449"/>
      <c r="D84" s="449"/>
      <c r="E84" s="449"/>
      <c r="F84" s="449"/>
      <c r="G84" s="449"/>
      <c r="H84" s="449"/>
      <c r="I84" s="449"/>
      <c r="J84" s="449"/>
      <c r="K84" s="449"/>
      <c r="L84" s="449"/>
      <c r="M84" s="449"/>
      <c r="N84" s="449"/>
      <c r="O84" s="449"/>
      <c r="P84" s="449"/>
      <c r="Q84" s="449"/>
      <c r="R84" s="449"/>
      <c r="S84" s="449"/>
      <c r="T84" s="449"/>
      <c r="U84" s="449"/>
      <c r="V84" s="449"/>
      <c r="W84" s="449"/>
      <c r="X84" s="449"/>
    </row>
    <row r="85" spans="1:58" s="306" customFormat="1" ht="14.4" customHeight="1" x14ac:dyDescent="0.3">
      <c r="A85" s="307"/>
      <c r="B85" s="514" t="s">
        <v>219</v>
      </c>
      <c r="C85" s="514"/>
      <c r="D85" s="574" t="s">
        <v>32</v>
      </c>
      <c r="E85" s="574"/>
      <c r="F85" s="574"/>
      <c r="G85" s="574"/>
      <c r="H85" s="574"/>
      <c r="I85" s="574"/>
      <c r="J85" s="574"/>
      <c r="K85" s="574"/>
      <c r="L85" s="574"/>
      <c r="M85" s="574"/>
      <c r="N85" s="574"/>
      <c r="O85" s="574"/>
      <c r="P85" s="574"/>
      <c r="Q85" s="574"/>
      <c r="R85" s="574"/>
      <c r="S85" s="574"/>
      <c r="T85" s="574"/>
      <c r="U85" s="574"/>
      <c r="V85" s="574"/>
      <c r="W85" s="574"/>
      <c r="X85" s="574"/>
      <c r="Y85" s="305"/>
    </row>
    <row r="86" spans="1:58" s="306" customFormat="1" ht="14.4" customHeight="1" x14ac:dyDescent="0.3">
      <c r="A86" s="307"/>
      <c r="B86" s="561" t="s">
        <v>220</v>
      </c>
      <c r="C86" s="561"/>
      <c r="D86" s="574" t="s">
        <v>32</v>
      </c>
      <c r="E86" s="574"/>
      <c r="F86" s="574"/>
      <c r="G86" s="574"/>
      <c r="H86" s="574"/>
      <c r="I86" s="574"/>
      <c r="J86" s="574"/>
      <c r="K86" s="574"/>
      <c r="L86" s="574"/>
      <c r="M86" s="574"/>
      <c r="N86" s="574"/>
      <c r="O86" s="574"/>
      <c r="P86" s="574"/>
      <c r="Q86" s="574"/>
      <c r="R86" s="574"/>
      <c r="S86" s="574"/>
      <c r="T86" s="574"/>
      <c r="U86" s="574"/>
      <c r="V86" s="574"/>
      <c r="W86" s="574"/>
      <c r="X86" s="574"/>
      <c r="Y86" s="305"/>
    </row>
    <row r="87" spans="1:58" s="2" customFormat="1" ht="4.95" customHeight="1" x14ac:dyDescent="0.3">
      <c r="A87" s="522"/>
      <c r="B87" s="522"/>
      <c r="C87" s="522"/>
      <c r="D87" s="522"/>
      <c r="E87" s="522"/>
      <c r="F87" s="522"/>
      <c r="G87" s="522"/>
      <c r="H87" s="522"/>
      <c r="I87" s="522"/>
      <c r="J87" s="522"/>
      <c r="K87" s="522"/>
      <c r="L87" s="522"/>
      <c r="M87" s="522"/>
      <c r="N87" s="522"/>
      <c r="O87" s="522"/>
      <c r="P87" s="522"/>
      <c r="Q87" s="522"/>
      <c r="R87" s="522"/>
      <c r="S87" s="522"/>
      <c r="T87" s="522"/>
      <c r="U87" s="522"/>
      <c r="V87" s="522"/>
    </row>
    <row r="88" spans="1:58" s="2" customFormat="1" ht="15" hidden="1" customHeight="1" x14ac:dyDescent="0.3">
      <c r="A88" s="96"/>
      <c r="B88" s="451" t="s">
        <v>77</v>
      </c>
      <c r="C88" s="452"/>
      <c r="D88" s="553">
        <f>AANVRAAG!D157</f>
        <v>0</v>
      </c>
      <c r="E88" s="553"/>
      <c r="F88" s="553"/>
      <c r="G88" s="553"/>
      <c r="H88" s="553"/>
      <c r="I88" s="553"/>
      <c r="J88" s="553"/>
      <c r="K88" s="553"/>
      <c r="L88" s="553"/>
      <c r="M88" s="553"/>
      <c r="N88" s="553"/>
      <c r="O88" s="553"/>
      <c r="P88" s="553"/>
      <c r="Q88" s="553"/>
      <c r="R88" s="553"/>
      <c r="S88" s="553"/>
      <c r="T88" s="553"/>
      <c r="U88" s="553"/>
      <c r="V88" s="553"/>
      <c r="W88" s="553"/>
      <c r="X88" s="554"/>
      <c r="Y88" s="6"/>
    </row>
    <row r="89" spans="1:58" s="2" customFormat="1" ht="15" hidden="1" customHeight="1" x14ac:dyDescent="0.3">
      <c r="A89" s="52"/>
      <c r="B89" s="379" t="s">
        <v>17</v>
      </c>
      <c r="C89" s="379"/>
      <c r="D89" s="562">
        <f>AANVRAAG!D158</f>
        <v>0</v>
      </c>
      <c r="E89" s="562"/>
      <c r="F89" s="562"/>
      <c r="G89" s="562"/>
      <c r="H89" s="562"/>
      <c r="I89" s="562"/>
      <c r="J89" s="562"/>
      <c r="K89" s="562"/>
      <c r="L89" s="562"/>
      <c r="M89" s="562"/>
      <c r="N89" s="562"/>
      <c r="O89" s="562"/>
      <c r="P89" s="562"/>
      <c r="Q89" s="562"/>
      <c r="R89" s="562"/>
      <c r="S89" s="562"/>
      <c r="T89" s="562"/>
      <c r="U89" s="562"/>
      <c r="V89" s="562"/>
      <c r="W89" s="562"/>
      <c r="X89" s="562"/>
    </row>
    <row r="90" spans="1:58" s="2" customFormat="1" ht="15" hidden="1" customHeight="1" x14ac:dyDescent="0.3">
      <c r="A90" s="52"/>
      <c r="B90" s="379" t="s">
        <v>224</v>
      </c>
      <c r="C90" s="379"/>
      <c r="D90" s="562">
        <f>AANVRAAG!D159</f>
        <v>0</v>
      </c>
      <c r="E90" s="562"/>
      <c r="F90" s="562"/>
      <c r="G90" s="562"/>
      <c r="H90" s="562"/>
      <c r="I90" s="562"/>
      <c r="J90" s="562"/>
      <c r="K90" s="562"/>
      <c r="L90" s="562"/>
      <c r="M90" s="562"/>
      <c r="N90" s="562"/>
      <c r="O90" s="562"/>
      <c r="P90" s="562"/>
      <c r="Q90" s="562"/>
      <c r="R90" s="562"/>
      <c r="S90" s="562"/>
      <c r="T90" s="562"/>
      <c r="U90" s="562"/>
      <c r="V90" s="562"/>
      <c r="W90" s="562"/>
      <c r="X90" s="562"/>
    </row>
    <row r="91" spans="1:58" s="2" customFormat="1" ht="15" hidden="1" customHeight="1" x14ac:dyDescent="0.3">
      <c r="A91" s="52"/>
      <c r="B91" s="379" t="s">
        <v>59</v>
      </c>
      <c r="C91" s="379"/>
      <c r="D91" s="562" t="str">
        <f>AANVRAAG!D160</f>
        <v>kies</v>
      </c>
      <c r="E91" s="562"/>
      <c r="F91" s="562"/>
      <c r="G91" s="562"/>
      <c r="H91" s="562"/>
      <c r="I91" s="562"/>
      <c r="J91" s="562"/>
      <c r="K91" s="562"/>
      <c r="L91" s="562"/>
      <c r="M91" s="562"/>
      <c r="N91" s="562"/>
      <c r="O91" s="562"/>
      <c r="P91" s="562"/>
      <c r="Q91" s="562"/>
      <c r="R91" s="562"/>
      <c r="S91" s="562"/>
      <c r="T91" s="562"/>
      <c r="U91" s="562"/>
      <c r="V91" s="562"/>
      <c r="W91" s="562"/>
      <c r="X91" s="562"/>
    </row>
    <row r="92" spans="1:58" s="1" customFormat="1" ht="15" hidden="1" customHeight="1" x14ac:dyDescent="0.3">
      <c r="A92" s="8"/>
      <c r="B92" s="379" t="s">
        <v>79</v>
      </c>
      <c r="C92" s="379"/>
      <c r="D92" s="379"/>
      <c r="E92" s="379"/>
      <c r="F92" s="379"/>
      <c r="G92" s="379"/>
      <c r="H92" s="379"/>
      <c r="I92" s="379"/>
      <c r="J92" s="379"/>
      <c r="K92" s="379"/>
      <c r="L92" s="379"/>
      <c r="M92" s="379"/>
      <c r="N92" s="379"/>
      <c r="O92" s="379"/>
      <c r="P92" s="379"/>
      <c r="Q92" s="379"/>
      <c r="R92" s="379"/>
      <c r="S92" s="379"/>
      <c r="T92" s="379"/>
      <c r="U92" s="379"/>
      <c r="V92" s="379"/>
      <c r="W92" s="379"/>
      <c r="X92" s="3" t="str">
        <f>AANVRAAG!X161</f>
        <v>kies</v>
      </c>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row>
    <row r="93" spans="1:58" s="2" customFormat="1" ht="15" hidden="1" customHeight="1" x14ac:dyDescent="0.3">
      <c r="A93" s="52"/>
      <c r="B93" s="379" t="s">
        <v>66</v>
      </c>
      <c r="C93" s="379"/>
      <c r="D93" s="562" t="str">
        <f>AANVRAAG!D164</f>
        <v>kies eerst toekomstige VIPA-subsidie projecten (hierboven)</v>
      </c>
      <c r="E93" s="562"/>
      <c r="F93" s="562"/>
      <c r="G93" s="562"/>
      <c r="H93" s="562"/>
      <c r="I93" s="562"/>
      <c r="J93" s="562"/>
      <c r="K93" s="562"/>
      <c r="L93" s="562"/>
      <c r="M93" s="562"/>
      <c r="N93" s="562"/>
      <c r="O93" s="562"/>
      <c r="P93" s="562"/>
      <c r="Q93" s="562"/>
      <c r="R93" s="562"/>
      <c r="S93" s="562"/>
      <c r="T93" s="562"/>
      <c r="U93" s="562"/>
      <c r="V93" s="562"/>
      <c r="W93" s="359" t="s">
        <v>68</v>
      </c>
      <c r="X93" s="359"/>
    </row>
    <row r="94" spans="1:58" s="2" customFormat="1" ht="15" hidden="1" customHeight="1" x14ac:dyDescent="0.3">
      <c r="A94" s="52"/>
      <c r="B94" s="349" t="s">
        <v>64</v>
      </c>
      <c r="C94" s="349"/>
      <c r="D94" s="583">
        <f>AANVRAAG!D163</f>
        <v>0</v>
      </c>
      <c r="E94" s="583"/>
      <c r="F94" s="583"/>
      <c r="G94" s="583"/>
      <c r="H94" s="583"/>
      <c r="I94" s="583"/>
      <c r="J94" s="583"/>
      <c r="K94" s="583"/>
      <c r="L94" s="583"/>
      <c r="M94" s="583"/>
      <c r="N94" s="583"/>
      <c r="O94" s="381" t="s">
        <v>65</v>
      </c>
      <c r="P94" s="381"/>
      <c r="Q94" s="381"/>
      <c r="R94" s="381"/>
      <c r="S94" s="381"/>
      <c r="T94" s="381"/>
      <c r="U94" s="381"/>
      <c r="V94" s="381"/>
      <c r="W94" s="381"/>
      <c r="X94" s="381"/>
    </row>
    <row r="95" spans="1:58" s="2" customFormat="1" ht="5.4" hidden="1" customHeight="1" x14ac:dyDescent="0.3">
      <c r="A95" s="358"/>
      <c r="B95" s="358"/>
      <c r="C95" s="358"/>
      <c r="D95" s="358"/>
      <c r="E95" s="358"/>
      <c r="F95" s="358"/>
      <c r="G95" s="358"/>
      <c r="H95" s="358"/>
      <c r="I95" s="358"/>
      <c r="J95" s="358"/>
      <c r="K95" s="358"/>
      <c r="L95" s="358"/>
      <c r="M95" s="358"/>
      <c r="N95" s="358"/>
      <c r="O95" s="358"/>
      <c r="P95" s="358"/>
      <c r="Q95" s="358"/>
      <c r="R95" s="358"/>
      <c r="S95" s="358"/>
      <c r="T95" s="358"/>
      <c r="U95" s="358"/>
      <c r="V95" s="358"/>
      <c r="W95" s="358"/>
      <c r="X95" s="358"/>
    </row>
    <row r="96" spans="1:58" s="2" customFormat="1" hidden="1" x14ac:dyDescent="0.3">
      <c r="A96" s="12"/>
      <c r="B96" s="539" t="s">
        <v>232</v>
      </c>
      <c r="C96" s="540"/>
      <c r="D96" s="540"/>
      <c r="E96" s="540"/>
      <c r="F96" s="540"/>
      <c r="G96" s="540"/>
      <c r="H96" s="540"/>
      <c r="I96" s="540"/>
      <c r="J96" s="540"/>
      <c r="K96" s="540"/>
      <c r="L96" s="540"/>
      <c r="M96" s="540"/>
      <c r="N96" s="540"/>
      <c r="O96" s="540"/>
      <c r="P96" s="540"/>
      <c r="Q96" s="540"/>
      <c r="R96" s="540"/>
      <c r="S96" s="540"/>
      <c r="T96" s="540"/>
      <c r="U96" s="540"/>
      <c r="V96" s="540"/>
      <c r="W96" s="540"/>
      <c r="X96" s="541"/>
    </row>
    <row r="97" spans="1:33" s="2" customFormat="1" ht="14.4" hidden="1" customHeight="1" x14ac:dyDescent="0.3">
      <c r="A97" s="96"/>
      <c r="B97" s="545" t="s">
        <v>226</v>
      </c>
      <c r="C97" s="545"/>
      <c r="D97" s="545"/>
      <c r="E97" s="545"/>
      <c r="F97" s="545"/>
      <c r="G97" s="545"/>
      <c r="H97" s="545"/>
      <c r="I97" s="545"/>
      <c r="J97" s="545"/>
      <c r="K97" s="545"/>
      <c r="L97" s="545"/>
      <c r="M97" s="545"/>
      <c r="N97" s="545"/>
      <c r="O97" s="545"/>
      <c r="P97" s="545"/>
      <c r="Q97" s="545"/>
      <c r="R97" s="545"/>
      <c r="S97" s="545"/>
      <c r="T97" s="545"/>
      <c r="U97" s="545"/>
      <c r="V97" s="545"/>
      <c r="W97" s="545"/>
      <c r="X97" s="545"/>
      <c r="Y97" s="54"/>
      <c r="Z97" s="54"/>
      <c r="AA97" s="54"/>
      <c r="AB97" s="54"/>
      <c r="AC97" s="54"/>
      <c r="AD97" s="54"/>
      <c r="AE97" s="54"/>
      <c r="AF97" s="54"/>
    </row>
    <row r="98" spans="1:33" s="2" customFormat="1" ht="136.19999999999999" hidden="1" customHeight="1" x14ac:dyDescent="0.3">
      <c r="A98" s="96"/>
      <c r="B98" s="546">
        <f>AANVRAAG!B168</f>
        <v>0</v>
      </c>
      <c r="C98" s="546"/>
      <c r="D98" s="546"/>
      <c r="E98" s="546"/>
      <c r="F98" s="546"/>
      <c r="G98" s="546"/>
      <c r="H98" s="546"/>
      <c r="I98" s="546"/>
      <c r="J98" s="546"/>
      <c r="K98" s="546"/>
      <c r="L98" s="546"/>
      <c r="M98" s="546"/>
      <c r="N98" s="546"/>
      <c r="O98" s="546"/>
      <c r="P98" s="546"/>
      <c r="Q98" s="546"/>
      <c r="R98" s="546"/>
      <c r="S98" s="546"/>
      <c r="T98" s="546"/>
      <c r="U98" s="546"/>
      <c r="V98" s="546"/>
      <c r="W98" s="546"/>
      <c r="X98" s="546"/>
      <c r="Y98" s="54"/>
      <c r="Z98" s="54"/>
      <c r="AA98" s="54"/>
      <c r="AB98" s="54"/>
      <c r="AC98" s="54"/>
      <c r="AD98" s="54"/>
      <c r="AE98" s="54"/>
      <c r="AF98" s="54"/>
    </row>
    <row r="99" spans="1:33" s="2" customFormat="1" ht="7.95" hidden="1" customHeight="1" x14ac:dyDescent="0.3">
      <c r="A99" s="12"/>
      <c r="B99" s="358"/>
      <c r="C99" s="358"/>
      <c r="D99" s="358"/>
      <c r="E99" s="358"/>
      <c r="F99" s="358"/>
      <c r="G99" s="358"/>
      <c r="H99" s="358"/>
      <c r="I99" s="358"/>
      <c r="J99" s="358"/>
      <c r="K99" s="358"/>
      <c r="L99" s="358"/>
      <c r="M99" s="358"/>
      <c r="N99" s="358"/>
      <c r="O99" s="358"/>
      <c r="P99" s="358"/>
      <c r="Q99" s="358"/>
      <c r="R99" s="358"/>
      <c r="S99" s="358"/>
      <c r="T99" s="358"/>
      <c r="U99" s="358"/>
      <c r="V99" s="358"/>
      <c r="W99" s="358"/>
      <c r="X99" s="358"/>
    </row>
    <row r="100" spans="1:33" s="2" customFormat="1" hidden="1" x14ac:dyDescent="0.3">
      <c r="A100" s="12"/>
      <c r="B100" s="539" t="s">
        <v>227</v>
      </c>
      <c r="C100" s="540"/>
      <c r="D100" s="540"/>
      <c r="E100" s="540"/>
      <c r="F100" s="540"/>
      <c r="G100" s="540"/>
      <c r="H100" s="540"/>
      <c r="I100" s="540"/>
      <c r="J100" s="540"/>
      <c r="K100" s="540"/>
      <c r="L100" s="540"/>
      <c r="M100" s="540"/>
      <c r="N100" s="540"/>
      <c r="O100" s="540"/>
      <c r="P100" s="540"/>
      <c r="Q100" s="540"/>
      <c r="R100" s="540"/>
      <c r="S100" s="540"/>
      <c r="T100" s="540"/>
      <c r="U100" s="540"/>
      <c r="V100" s="540"/>
      <c r="W100" s="540"/>
      <c r="X100" s="541"/>
      <c r="Y100" s="6"/>
    </row>
    <row r="101" spans="1:33" s="2" customFormat="1" ht="14.4" hidden="1" customHeight="1" x14ac:dyDescent="0.3">
      <c r="A101" s="96"/>
      <c r="B101" s="545" t="s">
        <v>228</v>
      </c>
      <c r="C101" s="545"/>
      <c r="D101" s="545"/>
      <c r="E101" s="545"/>
      <c r="F101" s="545"/>
      <c r="G101" s="545"/>
      <c r="H101" s="545"/>
      <c r="I101" s="545"/>
      <c r="J101" s="545"/>
      <c r="K101" s="545"/>
      <c r="L101" s="545"/>
      <c r="M101" s="545"/>
      <c r="N101" s="545"/>
      <c r="O101" s="545"/>
      <c r="P101" s="545"/>
      <c r="Q101" s="545"/>
      <c r="R101" s="545"/>
      <c r="S101" s="545"/>
      <c r="T101" s="545"/>
      <c r="U101" s="545"/>
      <c r="V101" s="545"/>
      <c r="W101" s="545"/>
      <c r="X101" s="545"/>
      <c r="Y101" s="54"/>
      <c r="Z101" s="54"/>
      <c r="AA101" s="54"/>
      <c r="AB101" s="54"/>
      <c r="AC101" s="54"/>
      <c r="AD101" s="54"/>
      <c r="AE101" s="54"/>
      <c r="AF101" s="54"/>
    </row>
    <row r="102" spans="1:33" s="2" customFormat="1" ht="100.2" hidden="1" customHeight="1" x14ac:dyDescent="0.3">
      <c r="A102" s="96"/>
      <c r="B102" s="546">
        <f>AANVRAAG!B176</f>
        <v>0</v>
      </c>
      <c r="C102" s="546"/>
      <c r="D102" s="546"/>
      <c r="E102" s="546"/>
      <c r="F102" s="546"/>
      <c r="G102" s="546"/>
      <c r="H102" s="546"/>
      <c r="I102" s="546"/>
      <c r="J102" s="546"/>
      <c r="K102" s="546"/>
      <c r="L102" s="546"/>
      <c r="M102" s="546"/>
      <c r="N102" s="546"/>
      <c r="O102" s="546"/>
      <c r="P102" s="546"/>
      <c r="Q102" s="546"/>
      <c r="R102" s="546"/>
      <c r="S102" s="546"/>
      <c r="T102" s="546"/>
      <c r="U102" s="546"/>
      <c r="V102" s="546"/>
      <c r="W102" s="546"/>
      <c r="X102" s="546"/>
      <c r="Y102" s="54"/>
      <c r="Z102" s="54"/>
      <c r="AA102" s="54"/>
      <c r="AB102" s="54"/>
      <c r="AC102" s="54"/>
      <c r="AD102" s="54"/>
      <c r="AE102" s="54"/>
      <c r="AF102" s="54"/>
    </row>
    <row r="103" spans="1:33" s="306" customFormat="1" ht="14.4" hidden="1" customHeight="1" x14ac:dyDescent="0.3">
      <c r="A103" s="304"/>
      <c r="B103" s="561" t="s">
        <v>219</v>
      </c>
      <c r="C103" s="561"/>
      <c r="D103" s="574" t="s">
        <v>32</v>
      </c>
      <c r="E103" s="574"/>
      <c r="F103" s="574"/>
      <c r="G103" s="574"/>
      <c r="H103" s="574"/>
      <c r="I103" s="574"/>
      <c r="J103" s="574"/>
      <c r="K103" s="574"/>
      <c r="L103" s="574"/>
      <c r="M103" s="574"/>
      <c r="N103" s="574"/>
      <c r="O103" s="574"/>
      <c r="P103" s="574"/>
      <c r="Q103" s="574"/>
      <c r="R103" s="574"/>
      <c r="S103" s="574"/>
      <c r="T103" s="574"/>
      <c r="U103" s="574"/>
      <c r="V103" s="574"/>
      <c r="W103" s="574"/>
      <c r="X103" s="574"/>
      <c r="Y103" s="305"/>
    </row>
    <row r="104" spans="1:33" s="306" customFormat="1" hidden="1" x14ac:dyDescent="0.3">
      <c r="A104" s="304"/>
      <c r="B104" s="561" t="s">
        <v>220</v>
      </c>
      <c r="C104" s="561"/>
      <c r="D104" s="573"/>
      <c r="E104" s="573"/>
      <c r="F104" s="573"/>
      <c r="G104" s="573"/>
      <c r="H104" s="573"/>
      <c r="I104" s="573"/>
      <c r="J104" s="573"/>
      <c r="K104" s="573"/>
      <c r="L104" s="573"/>
      <c r="M104" s="573"/>
      <c r="N104" s="573"/>
      <c r="O104" s="573"/>
      <c r="P104" s="573"/>
      <c r="Q104" s="573"/>
      <c r="R104" s="573"/>
      <c r="S104" s="573"/>
      <c r="T104" s="573"/>
      <c r="U104" s="573"/>
      <c r="V104" s="573"/>
      <c r="W104" s="573"/>
      <c r="X104" s="573"/>
      <c r="Y104" s="309"/>
    </row>
    <row r="105" spans="1:33" s="2" customFormat="1" ht="7.95" hidden="1" customHeight="1" x14ac:dyDescent="0.3">
      <c r="A105" s="12"/>
      <c r="B105" s="358"/>
      <c r="C105" s="358"/>
      <c r="D105" s="358"/>
      <c r="E105" s="358"/>
      <c r="F105" s="358"/>
      <c r="G105" s="358"/>
      <c r="H105" s="358"/>
      <c r="I105" s="358"/>
      <c r="J105" s="358"/>
      <c r="K105" s="358"/>
      <c r="L105" s="358"/>
      <c r="M105" s="358"/>
      <c r="N105" s="358"/>
      <c r="O105" s="358"/>
      <c r="P105" s="358"/>
      <c r="Q105" s="358"/>
      <c r="R105" s="358"/>
      <c r="S105" s="358"/>
      <c r="T105" s="358"/>
      <c r="U105" s="358"/>
      <c r="V105" s="358"/>
      <c r="W105" s="358"/>
      <c r="X105" s="358"/>
    </row>
    <row r="106" spans="1:33" s="2" customFormat="1" ht="15" hidden="1" customHeight="1" x14ac:dyDescent="0.3">
      <c r="A106" s="96"/>
      <c r="B106" s="542" t="s">
        <v>229</v>
      </c>
      <c r="C106" s="543"/>
      <c r="D106" s="543"/>
      <c r="E106" s="543"/>
      <c r="F106" s="543"/>
      <c r="G106" s="543"/>
      <c r="H106" s="543"/>
      <c r="I106" s="543"/>
      <c r="J106" s="543"/>
      <c r="K106" s="543"/>
      <c r="L106" s="543"/>
      <c r="M106" s="543"/>
      <c r="N106" s="543"/>
      <c r="O106" s="543"/>
      <c r="P106" s="543"/>
      <c r="Q106" s="543"/>
      <c r="R106" s="543"/>
      <c r="S106" s="543"/>
      <c r="T106" s="543"/>
      <c r="U106" s="543"/>
      <c r="V106" s="543"/>
      <c r="W106" s="543"/>
      <c r="X106" s="544"/>
      <c r="AB106" s="308"/>
    </row>
    <row r="107" spans="1:33" s="2" customFormat="1" ht="14.4" hidden="1" customHeight="1" x14ac:dyDescent="0.3">
      <c r="A107" s="96"/>
      <c r="B107" s="545" t="s">
        <v>230</v>
      </c>
      <c r="C107" s="545"/>
      <c r="D107" s="545"/>
      <c r="E107" s="545"/>
      <c r="F107" s="545"/>
      <c r="G107" s="545"/>
      <c r="H107" s="545"/>
      <c r="I107" s="545"/>
      <c r="J107" s="545"/>
      <c r="K107" s="545"/>
      <c r="L107" s="545"/>
      <c r="M107" s="545"/>
      <c r="N107" s="545"/>
      <c r="O107" s="545"/>
      <c r="P107" s="545"/>
      <c r="Q107" s="545"/>
      <c r="R107" s="545"/>
      <c r="S107" s="545"/>
      <c r="T107" s="545"/>
      <c r="U107" s="545"/>
      <c r="V107" s="545"/>
      <c r="W107" s="545"/>
      <c r="X107" s="545"/>
      <c r="Y107" s="54"/>
      <c r="Z107" s="54"/>
      <c r="AA107" s="54"/>
      <c r="AB107" s="54"/>
      <c r="AC107" s="54"/>
      <c r="AD107" s="54"/>
      <c r="AE107" s="54"/>
      <c r="AF107" s="54"/>
    </row>
    <row r="108" spans="1:33" s="2" customFormat="1" ht="199.95" hidden="1" customHeight="1" x14ac:dyDescent="0.3">
      <c r="A108" s="96"/>
      <c r="B108" s="364"/>
      <c r="C108" s="364"/>
      <c r="D108" s="364"/>
      <c r="E108" s="364"/>
      <c r="F108" s="364"/>
      <c r="G108" s="364"/>
      <c r="H108" s="364"/>
      <c r="I108" s="364"/>
      <c r="J108" s="364"/>
      <c r="K108" s="364"/>
      <c r="L108" s="364"/>
      <c r="M108" s="364"/>
      <c r="N108" s="364"/>
      <c r="O108" s="364"/>
      <c r="P108" s="364"/>
      <c r="Q108" s="364"/>
      <c r="R108" s="364"/>
      <c r="S108" s="364"/>
      <c r="T108" s="364"/>
      <c r="U108" s="364"/>
      <c r="V108" s="364"/>
      <c r="W108" s="364"/>
      <c r="X108" s="364"/>
    </row>
    <row r="109" spans="1:33" s="2" customFormat="1" ht="7.95" hidden="1" customHeight="1" x14ac:dyDescent="0.3">
      <c r="A109" s="12"/>
      <c r="B109" s="358"/>
      <c r="C109" s="358"/>
      <c r="D109" s="358"/>
      <c r="E109" s="358"/>
      <c r="F109" s="358"/>
      <c r="G109" s="358"/>
      <c r="H109" s="358"/>
      <c r="I109" s="358"/>
      <c r="J109" s="358"/>
      <c r="K109" s="358"/>
      <c r="L109" s="358"/>
      <c r="M109" s="358"/>
      <c r="N109" s="358"/>
      <c r="O109" s="358"/>
      <c r="P109" s="358"/>
      <c r="Q109" s="358"/>
      <c r="R109" s="358"/>
      <c r="S109" s="358"/>
      <c r="T109" s="358"/>
      <c r="U109" s="358"/>
      <c r="V109" s="358"/>
      <c r="W109" s="358"/>
      <c r="X109" s="358"/>
    </row>
    <row r="110" spans="1:33" s="2" customFormat="1" ht="15" hidden="1" customHeight="1" x14ac:dyDescent="0.3">
      <c r="A110" s="96"/>
      <c r="B110" s="542" t="s">
        <v>76</v>
      </c>
      <c r="C110" s="543"/>
      <c r="D110" s="543"/>
      <c r="E110" s="543"/>
      <c r="F110" s="543"/>
      <c r="G110" s="543"/>
      <c r="H110" s="543"/>
      <c r="I110" s="543"/>
      <c r="J110" s="543"/>
      <c r="K110" s="543"/>
      <c r="L110" s="543"/>
      <c r="M110" s="543"/>
      <c r="N110" s="543"/>
      <c r="O110" s="543"/>
      <c r="P110" s="543"/>
      <c r="Q110" s="543"/>
      <c r="R110" s="543"/>
      <c r="S110" s="543"/>
      <c r="T110" s="543"/>
      <c r="U110" s="543"/>
      <c r="V110" s="543"/>
      <c r="W110" s="543"/>
      <c r="X110" s="544"/>
      <c r="AB110" s="308"/>
    </row>
    <row r="111" spans="1:33" s="2" customFormat="1" ht="7.95" hidden="1" customHeight="1" x14ac:dyDescent="0.3">
      <c r="A111" s="12"/>
      <c r="B111" s="358"/>
      <c r="C111" s="358"/>
      <c r="D111" s="358"/>
      <c r="E111" s="358"/>
      <c r="F111" s="358"/>
      <c r="G111" s="358"/>
      <c r="H111" s="358"/>
      <c r="I111" s="358"/>
      <c r="J111" s="358"/>
      <c r="K111" s="358"/>
      <c r="L111" s="358"/>
      <c r="M111" s="358"/>
      <c r="N111" s="358"/>
      <c r="O111" s="358"/>
      <c r="P111" s="358"/>
      <c r="Q111" s="358"/>
      <c r="R111" s="358"/>
      <c r="S111" s="358"/>
      <c r="T111" s="358"/>
      <c r="U111" s="358"/>
      <c r="V111" s="358"/>
      <c r="W111" s="358"/>
      <c r="X111" s="358"/>
    </row>
    <row r="112" spans="1:33" s="2" customFormat="1" ht="12.75" hidden="1" customHeight="1" x14ac:dyDescent="0.3">
      <c r="A112" s="15" t="str">
        <f>AANVRAAG!A179</f>
        <v>2.</v>
      </c>
      <c r="B112" s="542">
        <f>AANVRAAG!B179</f>
        <v>0</v>
      </c>
      <c r="C112" s="543"/>
      <c r="D112" s="543"/>
      <c r="E112" s="543"/>
      <c r="F112" s="543"/>
      <c r="G112" s="543"/>
      <c r="H112" s="543"/>
      <c r="I112" s="543"/>
      <c r="J112" s="543"/>
      <c r="K112" s="543"/>
      <c r="L112" s="543"/>
      <c r="M112" s="543"/>
      <c r="N112" s="543"/>
      <c r="O112" s="543"/>
      <c r="P112" s="543"/>
      <c r="Q112" s="543"/>
      <c r="R112" s="543"/>
      <c r="S112" s="543"/>
      <c r="T112" s="543"/>
      <c r="U112" s="543"/>
      <c r="V112" s="544"/>
      <c r="W112" s="420">
        <f>SUM(W114:X128)</f>
        <v>0</v>
      </c>
      <c r="X112" s="420"/>
      <c r="Y112" s="54"/>
      <c r="Z112" s="54"/>
      <c r="AA112" s="54"/>
      <c r="AB112" s="54"/>
      <c r="AC112" s="54"/>
      <c r="AD112" s="54"/>
      <c r="AE112" s="54"/>
      <c r="AF112" s="54"/>
      <c r="AG112" s="54"/>
    </row>
    <row r="113" spans="1:33" s="2" customFormat="1" ht="7.95" hidden="1" customHeight="1" x14ac:dyDescent="0.3">
      <c r="A113" s="12"/>
      <c r="B113" s="358"/>
      <c r="C113" s="358"/>
      <c r="D113" s="358"/>
      <c r="E113" s="358"/>
      <c r="F113" s="358"/>
      <c r="G113" s="358"/>
      <c r="H113" s="358"/>
      <c r="I113" s="358"/>
      <c r="J113" s="358"/>
      <c r="K113" s="358"/>
      <c r="L113" s="358"/>
      <c r="M113" s="358"/>
      <c r="N113" s="358"/>
      <c r="O113" s="358"/>
      <c r="P113" s="358"/>
      <c r="Q113" s="358"/>
      <c r="R113" s="358"/>
      <c r="S113" s="358"/>
      <c r="T113" s="358"/>
      <c r="U113" s="358"/>
      <c r="V113" s="358"/>
      <c r="W113" s="358"/>
      <c r="X113" s="358"/>
    </row>
    <row r="114" spans="1:33" s="2" customFormat="1" ht="12.75" hidden="1" customHeight="1" x14ac:dyDescent="0.3">
      <c r="A114" s="52"/>
      <c r="B114" s="547">
        <f>AANVRAAG!B181</f>
        <v>0</v>
      </c>
      <c r="C114" s="547"/>
      <c r="D114" s="547"/>
      <c r="E114" s="547"/>
      <c r="F114" s="547"/>
      <c r="G114" s="547"/>
      <c r="H114" s="547"/>
      <c r="I114" s="547"/>
      <c r="J114" s="547"/>
      <c r="K114" s="547"/>
      <c r="L114" s="547"/>
      <c r="M114" s="547"/>
      <c r="N114" s="547"/>
      <c r="O114" s="547"/>
      <c r="P114" s="547"/>
      <c r="Q114" s="547"/>
      <c r="R114" s="547"/>
      <c r="S114" s="547"/>
      <c r="T114" s="547"/>
      <c r="U114" s="547"/>
      <c r="V114" s="547"/>
      <c r="W114" s="569">
        <f>AANVRAAG!W181</f>
        <v>0</v>
      </c>
      <c r="X114" s="569"/>
      <c r="Y114" s="54"/>
      <c r="Z114" s="54"/>
      <c r="AA114" s="54"/>
      <c r="AB114" s="54"/>
      <c r="AC114" s="54"/>
      <c r="AD114" s="54"/>
      <c r="AE114" s="54"/>
      <c r="AF114" s="54"/>
      <c r="AG114" s="54"/>
    </row>
    <row r="115" spans="1:33" s="2" customFormat="1" ht="12.75" hidden="1" customHeight="1" x14ac:dyDescent="0.3">
      <c r="A115" s="52"/>
      <c r="B115" s="547">
        <f>AANVRAAG!B182</f>
        <v>0</v>
      </c>
      <c r="C115" s="547"/>
      <c r="D115" s="547"/>
      <c r="E115" s="547"/>
      <c r="F115" s="547"/>
      <c r="G115" s="547"/>
      <c r="H115" s="547"/>
      <c r="I115" s="547"/>
      <c r="J115" s="547"/>
      <c r="K115" s="547"/>
      <c r="L115" s="547"/>
      <c r="M115" s="547"/>
      <c r="N115" s="547"/>
      <c r="O115" s="547"/>
      <c r="P115" s="547"/>
      <c r="Q115" s="547"/>
      <c r="R115" s="547"/>
      <c r="S115" s="547"/>
      <c r="T115" s="547"/>
      <c r="U115" s="547"/>
      <c r="V115" s="547"/>
      <c r="W115" s="569">
        <f>AANVRAAG!W182</f>
        <v>0</v>
      </c>
      <c r="X115" s="569"/>
      <c r="Y115" s="54"/>
      <c r="Z115" s="54"/>
      <c r="AA115" s="54"/>
      <c r="AB115" s="54"/>
      <c r="AC115" s="54"/>
      <c r="AD115" s="54"/>
      <c r="AE115" s="54"/>
      <c r="AF115" s="54"/>
      <c r="AG115" s="54"/>
    </row>
    <row r="116" spans="1:33" s="2" customFormat="1" ht="12.75" hidden="1" customHeight="1" x14ac:dyDescent="0.3">
      <c r="A116" s="52"/>
      <c r="B116" s="547">
        <f>AANVRAAG!B183</f>
        <v>0</v>
      </c>
      <c r="C116" s="547"/>
      <c r="D116" s="547"/>
      <c r="E116" s="547"/>
      <c r="F116" s="547"/>
      <c r="G116" s="547"/>
      <c r="H116" s="547"/>
      <c r="I116" s="547"/>
      <c r="J116" s="547"/>
      <c r="K116" s="547"/>
      <c r="L116" s="547"/>
      <c r="M116" s="547"/>
      <c r="N116" s="547"/>
      <c r="O116" s="547"/>
      <c r="P116" s="547"/>
      <c r="Q116" s="547"/>
      <c r="R116" s="547"/>
      <c r="S116" s="547"/>
      <c r="T116" s="547"/>
      <c r="U116" s="547"/>
      <c r="V116" s="547"/>
      <c r="W116" s="569">
        <f>AANVRAAG!W183</f>
        <v>0</v>
      </c>
      <c r="X116" s="569"/>
      <c r="Y116" s="54"/>
      <c r="Z116" s="54"/>
      <c r="AA116" s="54"/>
      <c r="AB116" s="54"/>
      <c r="AC116" s="54"/>
      <c r="AD116" s="54"/>
      <c r="AE116" s="54"/>
      <c r="AF116" s="54"/>
      <c r="AG116" s="54"/>
    </row>
    <row r="117" spans="1:33" s="2" customFormat="1" ht="12.75" hidden="1" customHeight="1" x14ac:dyDescent="0.3">
      <c r="A117" s="52"/>
      <c r="B117" s="547">
        <f>AANVRAAG!B184</f>
        <v>0</v>
      </c>
      <c r="C117" s="547"/>
      <c r="D117" s="547"/>
      <c r="E117" s="547"/>
      <c r="F117" s="547"/>
      <c r="G117" s="547"/>
      <c r="H117" s="547"/>
      <c r="I117" s="547"/>
      <c r="J117" s="547"/>
      <c r="K117" s="547"/>
      <c r="L117" s="547"/>
      <c r="M117" s="547"/>
      <c r="N117" s="547"/>
      <c r="O117" s="547"/>
      <c r="P117" s="547"/>
      <c r="Q117" s="547"/>
      <c r="R117" s="547"/>
      <c r="S117" s="547"/>
      <c r="T117" s="547"/>
      <c r="U117" s="547"/>
      <c r="V117" s="547"/>
      <c r="W117" s="569">
        <f>AANVRAAG!W184</f>
        <v>0</v>
      </c>
      <c r="X117" s="569"/>
      <c r="Y117" s="54"/>
      <c r="Z117" s="54"/>
      <c r="AA117" s="54"/>
      <c r="AB117" s="54"/>
      <c r="AC117" s="54"/>
      <c r="AD117" s="54"/>
      <c r="AE117" s="54"/>
      <c r="AF117" s="54"/>
      <c r="AG117" s="54"/>
    </row>
    <row r="118" spans="1:33" s="2" customFormat="1" ht="12.75" hidden="1" customHeight="1" x14ac:dyDescent="0.3">
      <c r="A118" s="52"/>
      <c r="B118" s="547">
        <f>AANVRAAG!B185</f>
        <v>0</v>
      </c>
      <c r="C118" s="547"/>
      <c r="D118" s="547"/>
      <c r="E118" s="547"/>
      <c r="F118" s="547"/>
      <c r="G118" s="547"/>
      <c r="H118" s="547"/>
      <c r="I118" s="547"/>
      <c r="J118" s="547"/>
      <c r="K118" s="547"/>
      <c r="L118" s="547"/>
      <c r="M118" s="547"/>
      <c r="N118" s="547"/>
      <c r="O118" s="547"/>
      <c r="P118" s="547"/>
      <c r="Q118" s="547"/>
      <c r="R118" s="547"/>
      <c r="S118" s="547"/>
      <c r="T118" s="547"/>
      <c r="U118" s="547"/>
      <c r="V118" s="547"/>
      <c r="W118" s="569">
        <f>AANVRAAG!W185</f>
        <v>0</v>
      </c>
      <c r="X118" s="569"/>
      <c r="Y118" s="54"/>
      <c r="Z118" s="54"/>
      <c r="AA118" s="54"/>
      <c r="AB118" s="54"/>
      <c r="AC118" s="54"/>
      <c r="AD118" s="54"/>
      <c r="AE118" s="54"/>
      <c r="AF118" s="54"/>
      <c r="AG118" s="54"/>
    </row>
    <row r="119" spans="1:33" s="2" customFormat="1" ht="12.75" hidden="1" customHeight="1" x14ac:dyDescent="0.3">
      <c r="A119" s="52"/>
      <c r="B119" s="547">
        <f>AANVRAAG!B186</f>
        <v>0</v>
      </c>
      <c r="C119" s="547"/>
      <c r="D119" s="547"/>
      <c r="E119" s="547"/>
      <c r="F119" s="547"/>
      <c r="G119" s="547"/>
      <c r="H119" s="547"/>
      <c r="I119" s="547"/>
      <c r="J119" s="547"/>
      <c r="K119" s="547"/>
      <c r="L119" s="547"/>
      <c r="M119" s="547"/>
      <c r="N119" s="547"/>
      <c r="O119" s="547"/>
      <c r="P119" s="547"/>
      <c r="Q119" s="547"/>
      <c r="R119" s="547"/>
      <c r="S119" s="547"/>
      <c r="T119" s="547"/>
      <c r="U119" s="547"/>
      <c r="V119" s="547"/>
      <c r="W119" s="569">
        <f>AANVRAAG!W186</f>
        <v>0</v>
      </c>
      <c r="X119" s="569"/>
      <c r="Y119" s="54"/>
      <c r="Z119" s="54"/>
      <c r="AA119" s="54"/>
      <c r="AB119" s="54"/>
      <c r="AC119" s="54"/>
      <c r="AD119" s="54"/>
      <c r="AE119" s="54"/>
      <c r="AF119" s="54"/>
      <c r="AG119" s="54"/>
    </row>
    <row r="120" spans="1:33" s="2" customFormat="1" ht="12.75" hidden="1" customHeight="1" x14ac:dyDescent="0.3">
      <c r="A120" s="52"/>
      <c r="B120" s="547">
        <f>AANVRAAG!B187</f>
        <v>0</v>
      </c>
      <c r="C120" s="547"/>
      <c r="D120" s="547"/>
      <c r="E120" s="547"/>
      <c r="F120" s="547"/>
      <c r="G120" s="547"/>
      <c r="H120" s="547"/>
      <c r="I120" s="547"/>
      <c r="J120" s="547"/>
      <c r="K120" s="547"/>
      <c r="L120" s="547"/>
      <c r="M120" s="547"/>
      <c r="N120" s="547"/>
      <c r="O120" s="547"/>
      <c r="P120" s="547"/>
      <c r="Q120" s="547"/>
      <c r="R120" s="547"/>
      <c r="S120" s="547"/>
      <c r="T120" s="547"/>
      <c r="U120" s="547"/>
      <c r="V120" s="547"/>
      <c r="W120" s="569">
        <f>AANVRAAG!W187</f>
        <v>0</v>
      </c>
      <c r="X120" s="569"/>
      <c r="Y120" s="54"/>
      <c r="Z120" s="54"/>
      <c r="AA120" s="54"/>
      <c r="AB120" s="54"/>
      <c r="AC120" s="54"/>
      <c r="AD120" s="54"/>
      <c r="AE120" s="54"/>
      <c r="AF120" s="54"/>
      <c r="AG120" s="54"/>
    </row>
    <row r="121" spans="1:33" s="2" customFormat="1" ht="12.75" hidden="1" customHeight="1" x14ac:dyDescent="0.3">
      <c r="A121" s="52"/>
      <c r="B121" s="547">
        <f>AANVRAAG!B188</f>
        <v>0</v>
      </c>
      <c r="C121" s="547"/>
      <c r="D121" s="547"/>
      <c r="E121" s="547"/>
      <c r="F121" s="547"/>
      <c r="G121" s="547"/>
      <c r="H121" s="547"/>
      <c r="I121" s="547"/>
      <c r="J121" s="547"/>
      <c r="K121" s="547"/>
      <c r="L121" s="547"/>
      <c r="M121" s="547"/>
      <c r="N121" s="547"/>
      <c r="O121" s="547"/>
      <c r="P121" s="547"/>
      <c r="Q121" s="547"/>
      <c r="R121" s="547"/>
      <c r="S121" s="547"/>
      <c r="T121" s="547"/>
      <c r="U121" s="547"/>
      <c r="V121" s="547"/>
      <c r="W121" s="569">
        <f>AANVRAAG!W188</f>
        <v>0</v>
      </c>
      <c r="X121" s="569"/>
      <c r="Y121" s="54"/>
      <c r="Z121" s="54"/>
      <c r="AA121" s="54"/>
      <c r="AB121" s="54"/>
      <c r="AC121" s="54"/>
      <c r="AD121" s="54"/>
      <c r="AE121" s="54"/>
      <c r="AF121" s="54"/>
      <c r="AG121" s="54"/>
    </row>
    <row r="122" spans="1:33" s="2" customFormat="1" ht="12.75" hidden="1" customHeight="1" x14ac:dyDescent="0.3">
      <c r="A122" s="52"/>
      <c r="B122" s="547">
        <f>AANVRAAG!B189</f>
        <v>0</v>
      </c>
      <c r="C122" s="547"/>
      <c r="D122" s="547"/>
      <c r="E122" s="547"/>
      <c r="F122" s="547"/>
      <c r="G122" s="547"/>
      <c r="H122" s="547"/>
      <c r="I122" s="547"/>
      <c r="J122" s="547"/>
      <c r="K122" s="547"/>
      <c r="L122" s="547"/>
      <c r="M122" s="547"/>
      <c r="N122" s="547"/>
      <c r="O122" s="547"/>
      <c r="P122" s="547"/>
      <c r="Q122" s="547"/>
      <c r="R122" s="547"/>
      <c r="S122" s="547"/>
      <c r="T122" s="547"/>
      <c r="U122" s="547"/>
      <c r="V122" s="547"/>
      <c r="W122" s="569">
        <f>AANVRAAG!W189</f>
        <v>0</v>
      </c>
      <c r="X122" s="569"/>
      <c r="Y122" s="54"/>
      <c r="Z122" s="54"/>
      <c r="AA122" s="54"/>
      <c r="AB122" s="54"/>
      <c r="AC122" s="54"/>
      <c r="AD122" s="54"/>
      <c r="AE122" s="54"/>
      <c r="AF122" s="54"/>
      <c r="AG122" s="54"/>
    </row>
    <row r="123" spans="1:33" s="2" customFormat="1" ht="12.75" hidden="1" customHeight="1" x14ac:dyDescent="0.3">
      <c r="A123" s="52"/>
      <c r="B123" s="547">
        <f>AANVRAAG!B190</f>
        <v>0</v>
      </c>
      <c r="C123" s="547"/>
      <c r="D123" s="547"/>
      <c r="E123" s="547"/>
      <c r="F123" s="547"/>
      <c r="G123" s="547"/>
      <c r="H123" s="547"/>
      <c r="I123" s="547"/>
      <c r="J123" s="547"/>
      <c r="K123" s="547"/>
      <c r="L123" s="547"/>
      <c r="M123" s="547"/>
      <c r="N123" s="547"/>
      <c r="O123" s="547"/>
      <c r="P123" s="547"/>
      <c r="Q123" s="547"/>
      <c r="R123" s="547"/>
      <c r="S123" s="547"/>
      <c r="T123" s="547"/>
      <c r="U123" s="547"/>
      <c r="V123" s="547"/>
      <c r="W123" s="569">
        <f>AANVRAAG!W190</f>
        <v>0</v>
      </c>
      <c r="X123" s="569"/>
      <c r="Y123" s="54"/>
      <c r="Z123" s="54"/>
      <c r="AA123" s="54"/>
      <c r="AB123" s="54"/>
      <c r="AC123" s="54"/>
      <c r="AD123" s="54"/>
      <c r="AE123" s="54"/>
      <c r="AF123" s="54"/>
      <c r="AG123" s="54"/>
    </row>
    <row r="124" spans="1:33" s="2" customFormat="1" ht="12.75" hidden="1" customHeight="1" x14ac:dyDescent="0.3">
      <c r="A124" s="52"/>
      <c r="B124" s="547">
        <f>AANVRAAG!B191</f>
        <v>0</v>
      </c>
      <c r="C124" s="547"/>
      <c r="D124" s="547"/>
      <c r="E124" s="547"/>
      <c r="F124" s="547"/>
      <c r="G124" s="547"/>
      <c r="H124" s="547"/>
      <c r="I124" s="547"/>
      <c r="J124" s="547"/>
      <c r="K124" s="547"/>
      <c r="L124" s="547"/>
      <c r="M124" s="547"/>
      <c r="N124" s="547"/>
      <c r="O124" s="547"/>
      <c r="P124" s="547"/>
      <c r="Q124" s="547"/>
      <c r="R124" s="547"/>
      <c r="S124" s="547"/>
      <c r="T124" s="547"/>
      <c r="U124" s="547"/>
      <c r="V124" s="547"/>
      <c r="W124" s="569">
        <f>AANVRAAG!W191</f>
        <v>0</v>
      </c>
      <c r="X124" s="569"/>
      <c r="Y124" s="54"/>
      <c r="Z124" s="54"/>
      <c r="AA124" s="54"/>
      <c r="AB124" s="54"/>
      <c r="AC124" s="54"/>
      <c r="AD124" s="54"/>
      <c r="AE124" s="54"/>
      <c r="AF124" s="54"/>
      <c r="AG124" s="54"/>
    </row>
    <row r="125" spans="1:33" s="2" customFormat="1" ht="12.75" hidden="1" customHeight="1" x14ac:dyDescent="0.3">
      <c r="A125" s="52"/>
      <c r="B125" s="547">
        <f>AANVRAAG!B192</f>
        <v>0</v>
      </c>
      <c r="C125" s="547"/>
      <c r="D125" s="547"/>
      <c r="E125" s="547"/>
      <c r="F125" s="547"/>
      <c r="G125" s="547"/>
      <c r="H125" s="547"/>
      <c r="I125" s="547"/>
      <c r="J125" s="547"/>
      <c r="K125" s="547"/>
      <c r="L125" s="547"/>
      <c r="M125" s="547"/>
      <c r="N125" s="547"/>
      <c r="O125" s="547"/>
      <c r="P125" s="547"/>
      <c r="Q125" s="547"/>
      <c r="R125" s="547"/>
      <c r="S125" s="547"/>
      <c r="T125" s="547"/>
      <c r="U125" s="547"/>
      <c r="V125" s="547"/>
      <c r="W125" s="569">
        <f>AANVRAAG!W192</f>
        <v>0</v>
      </c>
      <c r="X125" s="569"/>
      <c r="Y125" s="54"/>
      <c r="Z125" s="54"/>
      <c r="AA125" s="54"/>
      <c r="AB125" s="54"/>
      <c r="AC125" s="54"/>
      <c r="AD125" s="54"/>
      <c r="AE125" s="54"/>
      <c r="AF125" s="54"/>
      <c r="AG125" s="54"/>
    </row>
    <row r="126" spans="1:33" s="2" customFormat="1" ht="12.75" hidden="1" customHeight="1" x14ac:dyDescent="0.3">
      <c r="A126" s="52"/>
      <c r="B126" s="547">
        <f>AANVRAAG!B193</f>
        <v>0</v>
      </c>
      <c r="C126" s="547"/>
      <c r="D126" s="547"/>
      <c r="E126" s="547"/>
      <c r="F126" s="547"/>
      <c r="G126" s="547"/>
      <c r="H126" s="547"/>
      <c r="I126" s="547"/>
      <c r="J126" s="547"/>
      <c r="K126" s="547"/>
      <c r="L126" s="547"/>
      <c r="M126" s="547"/>
      <c r="N126" s="547"/>
      <c r="O126" s="547"/>
      <c r="P126" s="547"/>
      <c r="Q126" s="547"/>
      <c r="R126" s="547"/>
      <c r="S126" s="547"/>
      <c r="T126" s="547"/>
      <c r="U126" s="547"/>
      <c r="V126" s="547"/>
      <c r="W126" s="569">
        <f>AANVRAAG!W193</f>
        <v>0</v>
      </c>
      <c r="X126" s="569"/>
      <c r="Y126" s="54"/>
      <c r="Z126" s="54"/>
      <c r="AA126" s="54"/>
      <c r="AB126" s="54"/>
      <c r="AC126" s="54"/>
      <c r="AD126" s="54"/>
      <c r="AE126" s="54"/>
      <c r="AF126" s="54"/>
      <c r="AG126" s="54"/>
    </row>
    <row r="127" spans="1:33" s="2" customFormat="1" ht="12.75" hidden="1" customHeight="1" x14ac:dyDescent="0.3">
      <c r="A127" s="52"/>
      <c r="B127" s="547">
        <f>AANVRAAG!B194</f>
        <v>0</v>
      </c>
      <c r="C127" s="547"/>
      <c r="D127" s="547"/>
      <c r="E127" s="547"/>
      <c r="F127" s="547"/>
      <c r="G127" s="547"/>
      <c r="H127" s="547"/>
      <c r="I127" s="547"/>
      <c r="J127" s="547"/>
      <c r="K127" s="547"/>
      <c r="L127" s="547"/>
      <c r="M127" s="547"/>
      <c r="N127" s="547"/>
      <c r="O127" s="547"/>
      <c r="P127" s="547"/>
      <c r="Q127" s="547"/>
      <c r="R127" s="547"/>
      <c r="S127" s="547"/>
      <c r="T127" s="547"/>
      <c r="U127" s="547"/>
      <c r="V127" s="547"/>
      <c r="W127" s="569">
        <f>AANVRAAG!W194</f>
        <v>0</v>
      </c>
      <c r="X127" s="569"/>
      <c r="Y127" s="54"/>
      <c r="Z127" s="54"/>
      <c r="AA127" s="54"/>
      <c r="AB127" s="54"/>
      <c r="AC127" s="54"/>
      <c r="AD127" s="54"/>
      <c r="AE127" s="54"/>
      <c r="AF127" s="54"/>
      <c r="AG127" s="54"/>
    </row>
    <row r="128" spans="1:33" s="2" customFormat="1" ht="12.75" hidden="1" customHeight="1" x14ac:dyDescent="0.3">
      <c r="A128" s="52"/>
      <c r="B128" s="547">
        <f>AANVRAAG!B195</f>
        <v>0</v>
      </c>
      <c r="C128" s="547"/>
      <c r="D128" s="547"/>
      <c r="E128" s="547"/>
      <c r="F128" s="547"/>
      <c r="G128" s="547"/>
      <c r="H128" s="547"/>
      <c r="I128" s="547"/>
      <c r="J128" s="547"/>
      <c r="K128" s="547"/>
      <c r="L128" s="547"/>
      <c r="M128" s="547"/>
      <c r="N128" s="547"/>
      <c r="O128" s="547"/>
      <c r="P128" s="547"/>
      <c r="Q128" s="547"/>
      <c r="R128" s="547"/>
      <c r="S128" s="547"/>
      <c r="T128" s="547"/>
      <c r="U128" s="547"/>
      <c r="V128" s="547"/>
      <c r="W128" s="569">
        <f>AANVRAAG!W195</f>
        <v>0</v>
      </c>
      <c r="X128" s="569"/>
      <c r="Y128" s="54"/>
      <c r="Z128" s="54"/>
      <c r="AA128" s="54"/>
      <c r="AB128" s="54"/>
      <c r="AC128" s="54"/>
      <c r="AD128" s="54"/>
      <c r="AE128" s="54"/>
      <c r="AF128" s="54"/>
      <c r="AG128" s="54"/>
    </row>
    <row r="129" spans="1:58" s="2" customFormat="1" ht="7.95" hidden="1" customHeight="1" x14ac:dyDescent="0.3">
      <c r="A129" s="12"/>
      <c r="B129" s="358"/>
      <c r="C129" s="358"/>
      <c r="D129" s="358"/>
      <c r="E129" s="358"/>
      <c r="F129" s="358"/>
      <c r="G129" s="358"/>
      <c r="H129" s="358"/>
      <c r="I129" s="358"/>
      <c r="J129" s="358"/>
      <c r="K129" s="358"/>
      <c r="L129" s="358"/>
      <c r="M129" s="358"/>
      <c r="N129" s="358"/>
      <c r="O129" s="358"/>
      <c r="P129" s="358"/>
      <c r="Q129" s="358"/>
      <c r="R129" s="358"/>
      <c r="S129" s="358"/>
      <c r="T129" s="358"/>
      <c r="U129" s="358"/>
      <c r="V129" s="358"/>
      <c r="W129" s="358"/>
      <c r="X129" s="358"/>
    </row>
    <row r="130" spans="1:58" ht="14.4" hidden="1" customHeight="1" x14ac:dyDescent="0.3">
      <c r="A130" s="7"/>
      <c r="B130" s="514" t="s">
        <v>219</v>
      </c>
      <c r="C130" s="514"/>
      <c r="D130" s="550" t="s">
        <v>32</v>
      </c>
      <c r="E130" s="550"/>
      <c r="F130" s="550"/>
      <c r="G130" s="550"/>
      <c r="H130" s="550"/>
      <c r="I130" s="550"/>
      <c r="J130" s="550"/>
      <c r="K130" s="550"/>
      <c r="L130" s="550"/>
      <c r="M130" s="550"/>
      <c r="N130" s="550"/>
      <c r="O130" s="550"/>
      <c r="P130" s="550"/>
      <c r="Q130" s="550"/>
      <c r="R130" s="550"/>
      <c r="S130" s="550"/>
      <c r="T130" s="550"/>
      <c r="U130" s="550"/>
      <c r="V130" s="550"/>
      <c r="W130" s="550"/>
      <c r="X130" s="550"/>
      <c r="Y130" s="310"/>
    </row>
    <row r="131" spans="1:58" ht="14.4" hidden="1" customHeight="1" x14ac:dyDescent="0.3">
      <c r="A131" s="7"/>
      <c r="B131" s="561" t="s">
        <v>220</v>
      </c>
      <c r="C131" s="561"/>
      <c r="D131" s="585"/>
      <c r="E131" s="585"/>
      <c r="F131" s="585"/>
      <c r="G131" s="585"/>
      <c r="H131" s="585"/>
      <c r="I131" s="585"/>
      <c r="J131" s="585"/>
      <c r="K131" s="585"/>
      <c r="L131" s="585"/>
      <c r="M131" s="585"/>
      <c r="N131" s="585"/>
      <c r="O131" s="585"/>
      <c r="P131" s="585"/>
      <c r="Q131" s="585"/>
      <c r="R131" s="585"/>
      <c r="S131" s="585"/>
      <c r="T131" s="585"/>
      <c r="U131" s="585"/>
      <c r="V131" s="585"/>
      <c r="W131" s="585"/>
      <c r="X131" s="585"/>
      <c r="Y131" s="310"/>
    </row>
    <row r="132" spans="1:58" s="2" customFormat="1" ht="7.95" hidden="1" customHeight="1" x14ac:dyDescent="0.3">
      <c r="A132" s="12"/>
      <c r="B132" s="358"/>
      <c r="C132" s="358"/>
      <c r="D132" s="358"/>
      <c r="E132" s="358"/>
      <c r="F132" s="358"/>
      <c r="G132" s="358"/>
      <c r="H132" s="358"/>
      <c r="I132" s="358"/>
      <c r="J132" s="358"/>
      <c r="K132" s="358"/>
      <c r="L132" s="358"/>
      <c r="M132" s="358"/>
      <c r="N132" s="358"/>
      <c r="O132" s="358"/>
      <c r="P132" s="358"/>
      <c r="Q132" s="358"/>
      <c r="R132" s="358"/>
      <c r="S132" s="358"/>
      <c r="T132" s="358"/>
      <c r="U132" s="358"/>
      <c r="V132" s="358"/>
      <c r="W132" s="358"/>
      <c r="X132" s="358"/>
    </row>
    <row r="133" spans="1:58" s="2" customFormat="1" ht="15" hidden="1" customHeight="1" x14ac:dyDescent="0.3">
      <c r="A133" s="96"/>
      <c r="B133" s="542" t="s">
        <v>109</v>
      </c>
      <c r="C133" s="543"/>
      <c r="D133" s="543"/>
      <c r="E133" s="543"/>
      <c r="F133" s="543"/>
      <c r="G133" s="543"/>
      <c r="H133" s="543"/>
      <c r="I133" s="543"/>
      <c r="J133" s="543"/>
      <c r="K133" s="543"/>
      <c r="L133" s="543"/>
      <c r="M133" s="543"/>
      <c r="N133" s="543"/>
      <c r="O133" s="543"/>
      <c r="P133" s="543"/>
      <c r="Q133" s="543"/>
      <c r="R133" s="543"/>
      <c r="S133" s="543"/>
      <c r="T133" s="543"/>
      <c r="U133" s="543"/>
      <c r="V133" s="543"/>
      <c r="W133" s="543"/>
      <c r="X133" s="544"/>
      <c r="AB133" s="308"/>
    </row>
    <row r="134" spans="1:58" s="2" customFormat="1" hidden="1" x14ac:dyDescent="0.3">
      <c r="A134" s="14"/>
      <c r="B134" s="449" t="s">
        <v>314</v>
      </c>
      <c r="C134" s="449"/>
      <c r="D134" s="449"/>
      <c r="E134" s="449"/>
      <c r="F134" s="449"/>
      <c r="G134" s="449"/>
      <c r="H134" s="449"/>
      <c r="I134" s="449"/>
      <c r="J134" s="449"/>
      <c r="K134" s="449"/>
      <c r="L134" s="449"/>
      <c r="M134" s="449"/>
      <c r="N134" s="449"/>
      <c r="O134" s="449"/>
      <c r="P134" s="449"/>
      <c r="Q134" s="449"/>
      <c r="R134" s="449"/>
      <c r="S134" s="449"/>
      <c r="T134" s="449"/>
      <c r="U134" s="449"/>
      <c r="V134" s="449"/>
      <c r="W134" s="449"/>
      <c r="X134" s="449"/>
    </row>
    <row r="135" spans="1:58" s="2" customFormat="1" hidden="1" x14ac:dyDescent="0.3">
      <c r="A135" s="14"/>
      <c r="B135" s="449" t="s">
        <v>231</v>
      </c>
      <c r="C135" s="449"/>
      <c r="D135" s="449"/>
      <c r="E135" s="449"/>
      <c r="F135" s="449"/>
      <c r="G135" s="449"/>
      <c r="H135" s="449"/>
      <c r="I135" s="449"/>
      <c r="J135" s="449"/>
      <c r="K135" s="449"/>
      <c r="L135" s="449"/>
      <c r="M135" s="449"/>
      <c r="N135" s="449"/>
      <c r="O135" s="449"/>
      <c r="P135" s="449"/>
      <c r="Q135" s="449"/>
      <c r="R135" s="449"/>
      <c r="S135" s="449"/>
      <c r="T135" s="449"/>
      <c r="U135" s="449"/>
      <c r="V135" s="449"/>
      <c r="W135" s="449"/>
      <c r="X135" s="449"/>
    </row>
    <row r="136" spans="1:58" s="306" customFormat="1" ht="14.4" hidden="1" customHeight="1" x14ac:dyDescent="0.3">
      <c r="A136" s="307"/>
      <c r="B136" s="561" t="s">
        <v>219</v>
      </c>
      <c r="C136" s="561"/>
      <c r="D136" s="574" t="s">
        <v>32</v>
      </c>
      <c r="E136" s="574"/>
      <c r="F136" s="574"/>
      <c r="G136" s="574"/>
      <c r="H136" s="574"/>
      <c r="I136" s="574"/>
      <c r="J136" s="574"/>
      <c r="K136" s="574"/>
      <c r="L136" s="574"/>
      <c r="M136" s="574"/>
      <c r="N136" s="574"/>
      <c r="O136" s="574"/>
      <c r="P136" s="574"/>
      <c r="Q136" s="574"/>
      <c r="R136" s="574"/>
      <c r="S136" s="574"/>
      <c r="T136" s="574"/>
      <c r="U136" s="574"/>
      <c r="V136" s="574"/>
      <c r="W136" s="574"/>
      <c r="X136" s="574"/>
      <c r="Y136" s="305"/>
    </row>
    <row r="137" spans="1:58" s="306" customFormat="1" ht="14.4" hidden="1" customHeight="1" x14ac:dyDescent="0.3">
      <c r="A137" s="307"/>
      <c r="B137" s="561" t="s">
        <v>220</v>
      </c>
      <c r="C137" s="561"/>
      <c r="D137" s="574" t="s">
        <v>32</v>
      </c>
      <c r="E137" s="574"/>
      <c r="F137" s="574"/>
      <c r="G137" s="574"/>
      <c r="H137" s="574"/>
      <c r="I137" s="574"/>
      <c r="J137" s="574"/>
      <c r="K137" s="574"/>
      <c r="L137" s="574"/>
      <c r="M137" s="574"/>
      <c r="N137" s="574"/>
      <c r="O137" s="574"/>
      <c r="P137" s="574"/>
      <c r="Q137" s="574"/>
      <c r="R137" s="574"/>
      <c r="S137" s="574"/>
      <c r="T137" s="574"/>
      <c r="U137" s="574"/>
      <c r="V137" s="574"/>
      <c r="W137" s="574"/>
      <c r="X137" s="574"/>
      <c r="Y137" s="305"/>
    </row>
    <row r="138" spans="1:58" s="2" customFormat="1" ht="7.95" hidden="1" customHeight="1" x14ac:dyDescent="0.3">
      <c r="A138" s="12"/>
      <c r="B138" s="358"/>
      <c r="C138" s="358"/>
      <c r="D138" s="358"/>
      <c r="E138" s="358"/>
      <c r="F138" s="358"/>
      <c r="G138" s="358"/>
      <c r="H138" s="358"/>
      <c r="I138" s="358"/>
      <c r="J138" s="358"/>
      <c r="K138" s="358"/>
      <c r="L138" s="358"/>
      <c r="M138" s="358"/>
      <c r="N138" s="358"/>
      <c r="O138" s="358"/>
      <c r="P138" s="358"/>
      <c r="Q138" s="358"/>
      <c r="R138" s="358"/>
      <c r="S138" s="358"/>
      <c r="T138" s="358"/>
      <c r="U138" s="358"/>
      <c r="V138" s="358"/>
      <c r="W138" s="358"/>
      <c r="X138" s="358"/>
    </row>
    <row r="139" spans="1:58" s="2" customFormat="1" ht="15" hidden="1" customHeight="1" x14ac:dyDescent="0.3">
      <c r="A139" s="96"/>
      <c r="B139" s="451" t="str">
        <f>AANVRAAG!B197</f>
        <v>Project 3:</v>
      </c>
      <c r="C139" s="452"/>
      <c r="D139" s="553">
        <f>AANVRAAG!D197</f>
        <v>0</v>
      </c>
      <c r="E139" s="553"/>
      <c r="F139" s="553"/>
      <c r="G139" s="553"/>
      <c r="H139" s="553"/>
      <c r="I139" s="553"/>
      <c r="J139" s="553"/>
      <c r="K139" s="553"/>
      <c r="L139" s="553"/>
      <c r="M139" s="553"/>
      <c r="N139" s="553"/>
      <c r="O139" s="553"/>
      <c r="P139" s="553"/>
      <c r="Q139" s="553"/>
      <c r="R139" s="553"/>
      <c r="S139" s="553"/>
      <c r="T139" s="553"/>
      <c r="U139" s="553"/>
      <c r="V139" s="553"/>
      <c r="W139" s="553"/>
      <c r="X139" s="554"/>
    </row>
    <row r="140" spans="1:58" s="2" customFormat="1" ht="15" hidden="1" customHeight="1" x14ac:dyDescent="0.3">
      <c r="A140" s="52"/>
      <c r="B140" s="379" t="s">
        <v>17</v>
      </c>
      <c r="C140" s="379"/>
      <c r="D140" s="562">
        <f>AANVRAAG!D198</f>
        <v>0</v>
      </c>
      <c r="E140" s="562"/>
      <c r="F140" s="562"/>
      <c r="G140" s="562"/>
      <c r="H140" s="562"/>
      <c r="I140" s="562"/>
      <c r="J140" s="562"/>
      <c r="K140" s="562"/>
      <c r="L140" s="562"/>
      <c r="M140" s="562"/>
      <c r="N140" s="562"/>
      <c r="O140" s="562"/>
      <c r="P140" s="562"/>
      <c r="Q140" s="562"/>
      <c r="R140" s="562"/>
      <c r="S140" s="562"/>
      <c r="T140" s="562"/>
      <c r="U140" s="562"/>
      <c r="V140" s="562"/>
      <c r="W140" s="562"/>
      <c r="X140" s="562"/>
    </row>
    <row r="141" spans="1:58" s="2" customFormat="1" ht="15" hidden="1" customHeight="1" x14ac:dyDescent="0.3">
      <c r="A141" s="52"/>
      <c r="B141" s="379" t="s">
        <v>224</v>
      </c>
      <c r="C141" s="379"/>
      <c r="D141" s="562">
        <f>AANVRAAG!D199</f>
        <v>0</v>
      </c>
      <c r="E141" s="562"/>
      <c r="F141" s="562"/>
      <c r="G141" s="562"/>
      <c r="H141" s="562"/>
      <c r="I141" s="562"/>
      <c r="J141" s="562"/>
      <c r="K141" s="562"/>
      <c r="L141" s="562"/>
      <c r="M141" s="562"/>
      <c r="N141" s="562"/>
      <c r="O141" s="562"/>
      <c r="P141" s="562"/>
      <c r="Q141" s="562"/>
      <c r="R141" s="562"/>
      <c r="S141" s="562"/>
      <c r="T141" s="562"/>
      <c r="U141" s="562"/>
      <c r="V141" s="562"/>
      <c r="W141" s="562"/>
      <c r="X141" s="562"/>
    </row>
    <row r="142" spans="1:58" s="2" customFormat="1" ht="15" hidden="1" customHeight="1" x14ac:dyDescent="0.3">
      <c r="A142" s="52"/>
      <c r="B142" s="379" t="s">
        <v>59</v>
      </c>
      <c r="C142" s="379"/>
      <c r="D142" s="562" t="str">
        <f>AANVRAAG!D200</f>
        <v>kies</v>
      </c>
      <c r="E142" s="562"/>
      <c r="F142" s="562"/>
      <c r="G142" s="562"/>
      <c r="H142" s="562"/>
      <c r="I142" s="562"/>
      <c r="J142" s="562"/>
      <c r="K142" s="562"/>
      <c r="L142" s="562"/>
      <c r="M142" s="562"/>
      <c r="N142" s="562"/>
      <c r="O142" s="562"/>
      <c r="P142" s="562"/>
      <c r="Q142" s="562"/>
      <c r="R142" s="562"/>
      <c r="S142" s="562"/>
      <c r="T142" s="562"/>
      <c r="U142" s="562"/>
      <c r="V142" s="562"/>
      <c r="W142" s="562"/>
      <c r="X142" s="562"/>
    </row>
    <row r="143" spans="1:58" s="1" customFormat="1" ht="15" hidden="1" customHeight="1" x14ac:dyDescent="0.3">
      <c r="A143" s="8"/>
      <c r="B143" s="379" t="s">
        <v>79</v>
      </c>
      <c r="C143" s="379"/>
      <c r="D143" s="379"/>
      <c r="E143" s="379"/>
      <c r="F143" s="379"/>
      <c r="G143" s="379"/>
      <c r="H143" s="379"/>
      <c r="I143" s="379"/>
      <c r="J143" s="379"/>
      <c r="K143" s="379"/>
      <c r="L143" s="379"/>
      <c r="M143" s="379"/>
      <c r="N143" s="379"/>
      <c r="O143" s="379"/>
      <c r="P143" s="379"/>
      <c r="Q143" s="379"/>
      <c r="R143" s="379"/>
      <c r="S143" s="379"/>
      <c r="T143" s="379"/>
      <c r="U143" s="379"/>
      <c r="V143" s="379"/>
      <c r="W143" s="379"/>
      <c r="X143" s="3" t="str">
        <f>AANVRAAG!X201</f>
        <v>kies</v>
      </c>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row>
    <row r="144" spans="1:58" s="2" customFormat="1" ht="15" hidden="1" customHeight="1" x14ac:dyDescent="0.3">
      <c r="A144" s="52"/>
      <c r="B144" s="379" t="s">
        <v>66</v>
      </c>
      <c r="C144" s="379"/>
      <c r="D144" s="562" t="str">
        <f>AANVRAAG!D204</f>
        <v>kies eerst toekomstige VIPA-subsidie projecten (hierboven)</v>
      </c>
      <c r="E144" s="562"/>
      <c r="F144" s="562"/>
      <c r="G144" s="562"/>
      <c r="H144" s="562"/>
      <c r="I144" s="562"/>
      <c r="J144" s="562"/>
      <c r="K144" s="562"/>
      <c r="L144" s="562"/>
      <c r="M144" s="562"/>
      <c r="N144" s="562"/>
      <c r="O144" s="562"/>
      <c r="P144" s="562"/>
      <c r="Q144" s="562"/>
      <c r="R144" s="562"/>
      <c r="S144" s="562"/>
      <c r="T144" s="562"/>
      <c r="U144" s="562"/>
      <c r="V144" s="562"/>
      <c r="W144" s="359" t="s">
        <v>68</v>
      </c>
      <c r="X144" s="359"/>
    </row>
    <row r="145" spans="1:32" s="2" customFormat="1" ht="15" hidden="1" customHeight="1" x14ac:dyDescent="0.3">
      <c r="A145" s="52"/>
      <c r="B145" s="349" t="s">
        <v>64</v>
      </c>
      <c r="C145" s="349"/>
      <c r="D145" s="583">
        <f>AANVRAAG!D203</f>
        <v>0</v>
      </c>
      <c r="E145" s="583"/>
      <c r="F145" s="583"/>
      <c r="G145" s="583"/>
      <c r="H145" s="583"/>
      <c r="I145" s="583"/>
      <c r="J145" s="583"/>
      <c r="K145" s="583"/>
      <c r="L145" s="583"/>
      <c r="M145" s="583"/>
      <c r="N145" s="583"/>
      <c r="O145" s="381" t="s">
        <v>65</v>
      </c>
      <c r="P145" s="381"/>
      <c r="Q145" s="381"/>
      <c r="R145" s="381"/>
      <c r="S145" s="381"/>
      <c r="T145" s="381"/>
      <c r="U145" s="381"/>
      <c r="V145" s="381"/>
      <c r="W145" s="381"/>
      <c r="X145" s="381"/>
    </row>
    <row r="146" spans="1:32" s="2" customFormat="1" ht="7.95" hidden="1" customHeight="1" x14ac:dyDescent="0.3">
      <c r="A146" s="12"/>
      <c r="B146" s="358"/>
      <c r="C146" s="358"/>
      <c r="D146" s="358"/>
      <c r="E146" s="358"/>
      <c r="F146" s="358"/>
      <c r="G146" s="358"/>
      <c r="H146" s="358"/>
      <c r="I146" s="358"/>
      <c r="J146" s="358"/>
      <c r="K146" s="358"/>
      <c r="L146" s="358"/>
      <c r="M146" s="358"/>
      <c r="N146" s="358"/>
      <c r="O146" s="358"/>
      <c r="P146" s="358"/>
      <c r="Q146" s="358"/>
      <c r="R146" s="358"/>
      <c r="S146" s="358"/>
      <c r="T146" s="358"/>
      <c r="U146" s="358"/>
      <c r="V146" s="358"/>
      <c r="W146" s="358"/>
      <c r="X146" s="358"/>
    </row>
    <row r="147" spans="1:32" s="2" customFormat="1" hidden="1" x14ac:dyDescent="0.3">
      <c r="A147" s="12"/>
      <c r="B147" s="539" t="s">
        <v>232</v>
      </c>
      <c r="C147" s="540"/>
      <c r="D147" s="540"/>
      <c r="E147" s="540"/>
      <c r="F147" s="540"/>
      <c r="G147" s="540"/>
      <c r="H147" s="540"/>
      <c r="I147" s="540"/>
      <c r="J147" s="540"/>
      <c r="K147" s="540"/>
      <c r="L147" s="540"/>
      <c r="M147" s="540"/>
      <c r="N147" s="540"/>
      <c r="O147" s="540"/>
      <c r="P147" s="540"/>
      <c r="Q147" s="540"/>
      <c r="R147" s="540"/>
      <c r="S147" s="540"/>
      <c r="T147" s="540"/>
      <c r="U147" s="540"/>
      <c r="V147" s="540"/>
      <c r="W147" s="540"/>
      <c r="X147" s="541"/>
    </row>
    <row r="148" spans="1:32" s="2" customFormat="1" ht="14.4" hidden="1" customHeight="1" x14ac:dyDescent="0.3">
      <c r="A148" s="96"/>
      <c r="B148" s="545" t="s">
        <v>226</v>
      </c>
      <c r="C148" s="545"/>
      <c r="D148" s="545"/>
      <c r="E148" s="545"/>
      <c r="F148" s="545"/>
      <c r="G148" s="545"/>
      <c r="H148" s="545"/>
      <c r="I148" s="545"/>
      <c r="J148" s="545"/>
      <c r="K148" s="545"/>
      <c r="L148" s="545"/>
      <c r="M148" s="545"/>
      <c r="N148" s="545"/>
      <c r="O148" s="545"/>
      <c r="P148" s="545"/>
      <c r="Q148" s="545"/>
      <c r="R148" s="545"/>
      <c r="S148" s="545"/>
      <c r="T148" s="545"/>
      <c r="U148" s="545"/>
      <c r="V148" s="545"/>
      <c r="W148" s="545"/>
      <c r="X148" s="545"/>
      <c r="Y148" s="54"/>
      <c r="Z148" s="54"/>
      <c r="AA148" s="54"/>
      <c r="AB148" s="54"/>
      <c r="AC148" s="54"/>
      <c r="AD148" s="54"/>
      <c r="AE148" s="54"/>
      <c r="AF148" s="54"/>
    </row>
    <row r="149" spans="1:32" s="2" customFormat="1" ht="205.8" hidden="1" customHeight="1" x14ac:dyDescent="0.3">
      <c r="A149" s="96"/>
      <c r="B149" s="546">
        <f>AANVRAAG!B208</f>
        <v>0</v>
      </c>
      <c r="C149" s="546"/>
      <c r="D149" s="546"/>
      <c r="E149" s="546"/>
      <c r="F149" s="546"/>
      <c r="G149" s="546"/>
      <c r="H149" s="546"/>
      <c r="I149" s="546"/>
      <c r="J149" s="546"/>
      <c r="K149" s="546"/>
      <c r="L149" s="546"/>
      <c r="M149" s="546"/>
      <c r="N149" s="546"/>
      <c r="O149" s="546"/>
      <c r="P149" s="546"/>
      <c r="Q149" s="546"/>
      <c r="R149" s="546"/>
      <c r="S149" s="546"/>
      <c r="T149" s="546"/>
      <c r="U149" s="546"/>
      <c r="V149" s="546"/>
      <c r="W149" s="546"/>
      <c r="X149" s="546"/>
      <c r="Y149" s="54"/>
      <c r="Z149" s="54"/>
      <c r="AA149" s="54"/>
      <c r="AB149" s="54"/>
      <c r="AC149" s="54"/>
      <c r="AD149" s="54"/>
      <c r="AE149" s="54"/>
      <c r="AF149" s="54"/>
    </row>
    <row r="150" spans="1:32" s="2" customFormat="1" ht="7.95" hidden="1" customHeight="1" x14ac:dyDescent="0.3">
      <c r="A150" s="12"/>
      <c r="B150" s="358"/>
      <c r="C150" s="358"/>
      <c r="D150" s="358"/>
      <c r="E150" s="358"/>
      <c r="F150" s="358"/>
      <c r="G150" s="358"/>
      <c r="H150" s="358"/>
      <c r="I150" s="358"/>
      <c r="J150" s="358"/>
      <c r="K150" s="358"/>
      <c r="L150" s="358"/>
      <c r="M150" s="358"/>
      <c r="N150" s="358"/>
      <c r="O150" s="358"/>
      <c r="P150" s="358"/>
      <c r="Q150" s="358"/>
      <c r="R150" s="358"/>
      <c r="S150" s="358"/>
      <c r="T150" s="358"/>
      <c r="U150" s="358"/>
      <c r="V150" s="358"/>
      <c r="W150" s="358"/>
      <c r="X150" s="358"/>
    </row>
    <row r="151" spans="1:32" s="2" customFormat="1" ht="7.95" hidden="1" customHeight="1" x14ac:dyDescent="0.3">
      <c r="A151" s="12"/>
      <c r="B151" s="358"/>
      <c r="C151" s="358"/>
      <c r="D151" s="358"/>
      <c r="E151" s="358"/>
      <c r="F151" s="358"/>
      <c r="G151" s="358"/>
      <c r="H151" s="358"/>
      <c r="I151" s="358"/>
      <c r="J151" s="358"/>
      <c r="K151" s="358"/>
      <c r="L151" s="358"/>
      <c r="M151" s="358"/>
      <c r="N151" s="358"/>
      <c r="O151" s="358"/>
      <c r="P151" s="358"/>
      <c r="Q151" s="358"/>
      <c r="R151" s="358"/>
      <c r="S151" s="358"/>
      <c r="T151" s="358"/>
      <c r="U151" s="358"/>
      <c r="V151" s="358"/>
      <c r="W151" s="358"/>
      <c r="X151" s="358"/>
    </row>
    <row r="152" spans="1:32" s="2" customFormat="1" hidden="1" x14ac:dyDescent="0.3">
      <c r="A152" s="12"/>
      <c r="B152" s="539" t="s">
        <v>227</v>
      </c>
      <c r="C152" s="540"/>
      <c r="D152" s="540"/>
      <c r="E152" s="540"/>
      <c r="F152" s="540"/>
      <c r="G152" s="540"/>
      <c r="H152" s="540"/>
      <c r="I152" s="540"/>
      <c r="J152" s="540"/>
      <c r="K152" s="540"/>
      <c r="L152" s="540"/>
      <c r="M152" s="540"/>
      <c r="N152" s="540"/>
      <c r="O152" s="540"/>
      <c r="P152" s="540"/>
      <c r="Q152" s="540"/>
      <c r="R152" s="540"/>
      <c r="S152" s="540"/>
      <c r="T152" s="540"/>
      <c r="U152" s="540"/>
      <c r="V152" s="540"/>
      <c r="W152" s="540"/>
      <c r="X152" s="541"/>
      <c r="Y152" s="6"/>
    </row>
    <row r="153" spans="1:32" s="2" customFormat="1" ht="14.4" hidden="1" customHeight="1" x14ac:dyDescent="0.3">
      <c r="A153" s="96"/>
      <c r="B153" s="545" t="s">
        <v>228</v>
      </c>
      <c r="C153" s="545"/>
      <c r="D153" s="545"/>
      <c r="E153" s="545"/>
      <c r="F153" s="545"/>
      <c r="G153" s="545"/>
      <c r="H153" s="545"/>
      <c r="I153" s="545"/>
      <c r="J153" s="545"/>
      <c r="K153" s="545"/>
      <c r="L153" s="545"/>
      <c r="M153" s="545"/>
      <c r="N153" s="545"/>
      <c r="O153" s="545"/>
      <c r="P153" s="545"/>
      <c r="Q153" s="545"/>
      <c r="R153" s="545"/>
      <c r="S153" s="545"/>
      <c r="T153" s="545"/>
      <c r="U153" s="545"/>
      <c r="V153" s="545"/>
      <c r="W153" s="545"/>
      <c r="X153" s="545"/>
      <c r="Y153" s="54"/>
      <c r="Z153" s="54"/>
      <c r="AA153" s="54"/>
      <c r="AB153" s="54"/>
      <c r="AC153" s="54"/>
      <c r="AD153" s="54"/>
      <c r="AE153" s="54"/>
      <c r="AF153" s="54"/>
    </row>
    <row r="154" spans="1:32" s="2" customFormat="1" ht="100.2" hidden="1" customHeight="1" x14ac:dyDescent="0.3">
      <c r="A154" s="96"/>
      <c r="B154" s="546">
        <f>AANVRAAG!B216</f>
        <v>0</v>
      </c>
      <c r="C154" s="546"/>
      <c r="D154" s="546"/>
      <c r="E154" s="546"/>
      <c r="F154" s="546"/>
      <c r="G154" s="546"/>
      <c r="H154" s="546"/>
      <c r="I154" s="546"/>
      <c r="J154" s="546"/>
      <c r="K154" s="546"/>
      <c r="L154" s="546"/>
      <c r="M154" s="546"/>
      <c r="N154" s="546"/>
      <c r="O154" s="546"/>
      <c r="P154" s="546"/>
      <c r="Q154" s="546"/>
      <c r="R154" s="546"/>
      <c r="S154" s="546"/>
      <c r="T154" s="546"/>
      <c r="U154" s="546"/>
      <c r="V154" s="546"/>
      <c r="W154" s="546"/>
      <c r="X154" s="546"/>
      <c r="Y154" s="54"/>
      <c r="Z154" s="54"/>
      <c r="AA154" s="54"/>
      <c r="AB154" s="54"/>
      <c r="AC154" s="54"/>
      <c r="AD154" s="54"/>
      <c r="AE154" s="54"/>
      <c r="AF154" s="54"/>
    </row>
    <row r="155" spans="1:32" s="103" customFormat="1" ht="14.4" hidden="1" customHeight="1" x14ac:dyDescent="0.3">
      <c r="A155" s="602"/>
      <c r="B155" s="561" t="s">
        <v>219</v>
      </c>
      <c r="C155" s="561"/>
      <c r="D155" s="556" t="s">
        <v>32</v>
      </c>
      <c r="E155" s="556"/>
      <c r="F155" s="556"/>
      <c r="G155" s="556"/>
      <c r="H155" s="556"/>
      <c r="I155" s="556"/>
      <c r="J155" s="556"/>
      <c r="K155" s="556"/>
      <c r="L155" s="556"/>
      <c r="M155" s="556"/>
      <c r="N155" s="556"/>
      <c r="O155" s="556"/>
      <c r="P155" s="556"/>
      <c r="Q155" s="556"/>
      <c r="R155" s="556"/>
      <c r="S155" s="556"/>
      <c r="T155" s="556"/>
      <c r="U155" s="556"/>
      <c r="V155" s="556"/>
      <c r="W155" s="556"/>
      <c r="X155" s="556"/>
      <c r="Y155" s="311"/>
    </row>
    <row r="156" spans="1:32" s="103" customFormat="1" hidden="1" x14ac:dyDescent="0.3">
      <c r="A156" s="602"/>
      <c r="B156" s="561" t="s">
        <v>220</v>
      </c>
      <c r="C156" s="561"/>
      <c r="D156" s="573"/>
      <c r="E156" s="573"/>
      <c r="F156" s="573"/>
      <c r="G156" s="573"/>
      <c r="H156" s="573"/>
      <c r="I156" s="573"/>
      <c r="J156" s="573"/>
      <c r="K156" s="573"/>
      <c r="L156" s="573"/>
      <c r="M156" s="573"/>
      <c r="N156" s="573"/>
      <c r="O156" s="573"/>
      <c r="P156" s="573"/>
      <c r="Q156" s="573"/>
      <c r="R156" s="573"/>
      <c r="S156" s="573"/>
      <c r="T156" s="573"/>
      <c r="U156" s="573"/>
      <c r="V156" s="573"/>
      <c r="W156" s="573"/>
      <c r="X156" s="573"/>
      <c r="Y156" s="309"/>
    </row>
    <row r="157" spans="1:32" s="2" customFormat="1" ht="7.95" hidden="1" customHeight="1" x14ac:dyDescent="0.3">
      <c r="A157" s="12"/>
      <c r="B157" s="358"/>
      <c r="C157" s="358"/>
      <c r="D157" s="358"/>
      <c r="E157" s="358"/>
      <c r="F157" s="358"/>
      <c r="G157" s="358"/>
      <c r="H157" s="358"/>
      <c r="I157" s="358"/>
      <c r="J157" s="358"/>
      <c r="K157" s="358"/>
      <c r="L157" s="358"/>
      <c r="M157" s="358"/>
      <c r="N157" s="358"/>
      <c r="O157" s="358"/>
      <c r="P157" s="358"/>
      <c r="Q157" s="358"/>
      <c r="R157" s="358"/>
      <c r="S157" s="358"/>
      <c r="T157" s="358"/>
      <c r="U157" s="358"/>
      <c r="V157" s="358"/>
      <c r="W157" s="358"/>
      <c r="X157" s="358"/>
    </row>
    <row r="158" spans="1:32" s="2" customFormat="1" ht="15" hidden="1" customHeight="1" x14ac:dyDescent="0.3">
      <c r="A158" s="96"/>
      <c r="B158" s="542" t="s">
        <v>229</v>
      </c>
      <c r="C158" s="543"/>
      <c r="D158" s="543"/>
      <c r="E158" s="543"/>
      <c r="F158" s="543"/>
      <c r="G158" s="543"/>
      <c r="H158" s="543"/>
      <c r="I158" s="543"/>
      <c r="J158" s="543"/>
      <c r="K158" s="543"/>
      <c r="L158" s="543"/>
      <c r="M158" s="543"/>
      <c r="N158" s="543"/>
      <c r="O158" s="543"/>
      <c r="P158" s="543"/>
      <c r="Q158" s="543"/>
      <c r="R158" s="543"/>
      <c r="S158" s="543"/>
      <c r="T158" s="543"/>
      <c r="U158" s="543"/>
      <c r="V158" s="543"/>
      <c r="W158" s="543"/>
      <c r="X158" s="544"/>
      <c r="AB158" s="308"/>
    </row>
    <row r="159" spans="1:32" s="2" customFormat="1" ht="14.4" hidden="1" customHeight="1" x14ac:dyDescent="0.3">
      <c r="A159" s="96"/>
      <c r="B159" s="545" t="s">
        <v>230</v>
      </c>
      <c r="C159" s="545"/>
      <c r="D159" s="545"/>
      <c r="E159" s="545"/>
      <c r="F159" s="545"/>
      <c r="G159" s="545"/>
      <c r="H159" s="545"/>
      <c r="I159" s="545"/>
      <c r="J159" s="545"/>
      <c r="K159" s="545"/>
      <c r="L159" s="545"/>
      <c r="M159" s="545"/>
      <c r="N159" s="545"/>
      <c r="O159" s="545"/>
      <c r="P159" s="545"/>
      <c r="Q159" s="545"/>
      <c r="R159" s="545"/>
      <c r="S159" s="545"/>
      <c r="T159" s="545"/>
      <c r="U159" s="545"/>
      <c r="V159" s="545"/>
      <c r="W159" s="545"/>
      <c r="X159" s="545"/>
      <c r="Y159" s="54"/>
      <c r="Z159" s="54"/>
      <c r="AA159" s="54"/>
      <c r="AB159" s="54"/>
      <c r="AC159" s="54"/>
      <c r="AD159" s="54"/>
      <c r="AE159" s="54"/>
      <c r="AF159" s="54"/>
    </row>
    <row r="160" spans="1:32" s="2" customFormat="1" ht="199.95" hidden="1" customHeight="1" x14ac:dyDescent="0.3">
      <c r="A160" s="12"/>
      <c r="B160" s="358"/>
      <c r="C160" s="358"/>
      <c r="D160" s="358"/>
      <c r="E160" s="358"/>
      <c r="F160" s="358"/>
      <c r="G160" s="358"/>
      <c r="H160" s="358"/>
      <c r="I160" s="358"/>
      <c r="J160" s="358"/>
      <c r="K160" s="358"/>
      <c r="L160" s="358"/>
      <c r="M160" s="358"/>
      <c r="N160" s="358"/>
      <c r="O160" s="358"/>
      <c r="P160" s="358"/>
      <c r="Q160" s="358"/>
      <c r="R160" s="358"/>
      <c r="S160" s="358"/>
      <c r="T160" s="358"/>
      <c r="U160" s="358"/>
      <c r="V160" s="358"/>
      <c r="W160" s="358"/>
      <c r="X160" s="358"/>
    </row>
    <row r="161" spans="1:33" s="2" customFormat="1" ht="7.95" hidden="1" customHeight="1" x14ac:dyDescent="0.3">
      <c r="A161" s="12"/>
      <c r="B161" s="358"/>
      <c r="C161" s="358"/>
      <c r="D161" s="358"/>
      <c r="E161" s="358"/>
      <c r="F161" s="358"/>
      <c r="G161" s="358"/>
      <c r="H161" s="358"/>
      <c r="I161" s="358"/>
      <c r="J161" s="358"/>
      <c r="K161" s="358"/>
      <c r="L161" s="358"/>
      <c r="M161" s="358"/>
      <c r="N161" s="358"/>
      <c r="O161" s="358"/>
      <c r="P161" s="358"/>
      <c r="Q161" s="358"/>
      <c r="R161" s="358"/>
      <c r="S161" s="358"/>
      <c r="T161" s="358"/>
      <c r="U161" s="358"/>
      <c r="V161" s="358"/>
      <c r="W161" s="358"/>
      <c r="X161" s="358"/>
    </row>
    <row r="162" spans="1:33" s="2" customFormat="1" ht="15" hidden="1" customHeight="1" x14ac:dyDescent="0.3">
      <c r="A162" s="96"/>
      <c r="B162" s="542" t="s">
        <v>76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4"/>
      <c r="AB162" s="308"/>
    </row>
    <row r="163" spans="1:33" s="2" customFormat="1" ht="7.95" hidden="1" customHeight="1" x14ac:dyDescent="0.3">
      <c r="A163" s="12"/>
      <c r="B163" s="358"/>
      <c r="C163" s="358"/>
      <c r="D163" s="358"/>
      <c r="E163" s="358"/>
      <c r="F163" s="358"/>
      <c r="G163" s="358"/>
      <c r="H163" s="358"/>
      <c r="I163" s="358"/>
      <c r="J163" s="358"/>
      <c r="K163" s="358"/>
      <c r="L163" s="358"/>
      <c r="M163" s="358"/>
      <c r="N163" s="358"/>
      <c r="O163" s="358"/>
      <c r="P163" s="358"/>
      <c r="Q163" s="358"/>
      <c r="R163" s="358"/>
      <c r="S163" s="358"/>
      <c r="T163" s="358"/>
      <c r="U163" s="358"/>
      <c r="V163" s="358"/>
      <c r="W163" s="358"/>
      <c r="X163" s="358"/>
    </row>
    <row r="164" spans="1:33" s="2" customFormat="1" ht="12.75" hidden="1" customHeight="1" x14ac:dyDescent="0.3">
      <c r="A164" s="15" t="str">
        <f>AANVRAAG!A219</f>
        <v>3.</v>
      </c>
      <c r="B164" s="609">
        <f>AANVRAAG!B219</f>
        <v>0</v>
      </c>
      <c r="C164" s="609"/>
      <c r="D164" s="609"/>
      <c r="E164" s="609"/>
      <c r="F164" s="609"/>
      <c r="G164" s="609"/>
      <c r="H164" s="609"/>
      <c r="I164" s="609"/>
      <c r="J164" s="609"/>
      <c r="K164" s="609"/>
      <c r="L164" s="609"/>
      <c r="M164" s="609"/>
      <c r="N164" s="609"/>
      <c r="O164" s="609"/>
      <c r="P164" s="609"/>
      <c r="Q164" s="609"/>
      <c r="R164" s="609"/>
      <c r="S164" s="609"/>
      <c r="T164" s="609"/>
      <c r="U164" s="609"/>
      <c r="V164" s="609"/>
      <c r="W164" s="420">
        <f>SUM(W166:X180)</f>
        <v>0</v>
      </c>
      <c r="X164" s="420"/>
      <c r="Y164" s="54"/>
      <c r="Z164" s="54"/>
      <c r="AA164" s="54"/>
      <c r="AB164" s="54"/>
      <c r="AC164" s="54"/>
      <c r="AD164" s="54"/>
      <c r="AE164" s="54"/>
      <c r="AF164" s="54"/>
      <c r="AG164" s="54"/>
    </row>
    <row r="165" spans="1:33" s="2" customFormat="1" ht="7.95" hidden="1" customHeight="1" x14ac:dyDescent="0.3">
      <c r="A165" s="12"/>
      <c r="B165" s="358"/>
      <c r="C165" s="358"/>
      <c r="D165" s="358"/>
      <c r="E165" s="358"/>
      <c r="F165" s="358"/>
      <c r="G165" s="358"/>
      <c r="H165" s="358"/>
      <c r="I165" s="358"/>
      <c r="J165" s="358"/>
      <c r="K165" s="358"/>
      <c r="L165" s="358"/>
      <c r="M165" s="358"/>
      <c r="N165" s="358"/>
      <c r="O165" s="358"/>
      <c r="P165" s="358"/>
      <c r="Q165" s="358"/>
      <c r="R165" s="358"/>
      <c r="S165" s="358"/>
      <c r="T165" s="358"/>
      <c r="U165" s="358"/>
      <c r="V165" s="358"/>
      <c r="W165" s="358"/>
      <c r="X165" s="358"/>
    </row>
    <row r="166" spans="1:33" s="2" customFormat="1" ht="12.75" hidden="1" customHeight="1" x14ac:dyDescent="0.3">
      <c r="A166" s="52"/>
      <c r="B166" s="547">
        <f>AANVRAAG!B221</f>
        <v>0</v>
      </c>
      <c r="C166" s="547"/>
      <c r="D166" s="547"/>
      <c r="E166" s="547"/>
      <c r="F166" s="547"/>
      <c r="G166" s="547"/>
      <c r="H166" s="547"/>
      <c r="I166" s="547"/>
      <c r="J166" s="547"/>
      <c r="K166" s="547"/>
      <c r="L166" s="547"/>
      <c r="M166" s="547"/>
      <c r="N166" s="547"/>
      <c r="O166" s="547"/>
      <c r="P166" s="547"/>
      <c r="Q166" s="547"/>
      <c r="R166" s="547"/>
      <c r="S166" s="547"/>
      <c r="T166" s="547"/>
      <c r="U166" s="547"/>
      <c r="V166" s="547"/>
      <c r="W166" s="569">
        <f>AANVRAAG!W221</f>
        <v>0</v>
      </c>
      <c r="X166" s="569"/>
      <c r="Y166" s="54"/>
      <c r="Z166" s="54"/>
      <c r="AA166" s="54"/>
      <c r="AB166" s="54"/>
      <c r="AC166" s="54"/>
      <c r="AD166" s="54"/>
      <c r="AE166" s="54"/>
      <c r="AF166" s="54"/>
      <c r="AG166" s="54"/>
    </row>
    <row r="167" spans="1:33" s="2" customFormat="1" ht="12.75" hidden="1" customHeight="1" x14ac:dyDescent="0.3">
      <c r="A167" s="52"/>
      <c r="B167" s="547">
        <f>AANVRAAG!B222</f>
        <v>0</v>
      </c>
      <c r="C167" s="547"/>
      <c r="D167" s="547"/>
      <c r="E167" s="547"/>
      <c r="F167" s="547"/>
      <c r="G167" s="547"/>
      <c r="H167" s="547"/>
      <c r="I167" s="547"/>
      <c r="J167" s="547"/>
      <c r="K167" s="547"/>
      <c r="L167" s="547"/>
      <c r="M167" s="547"/>
      <c r="N167" s="547"/>
      <c r="O167" s="547"/>
      <c r="P167" s="547"/>
      <c r="Q167" s="547"/>
      <c r="R167" s="547"/>
      <c r="S167" s="547"/>
      <c r="T167" s="547"/>
      <c r="U167" s="547"/>
      <c r="V167" s="547"/>
      <c r="W167" s="569">
        <f>AANVRAAG!W222</f>
        <v>0</v>
      </c>
      <c r="X167" s="569"/>
      <c r="Y167" s="54"/>
      <c r="Z167" s="54"/>
      <c r="AA167" s="54"/>
      <c r="AB167" s="54"/>
      <c r="AC167" s="54"/>
      <c r="AD167" s="54"/>
      <c r="AE167" s="54"/>
      <c r="AF167" s="54"/>
      <c r="AG167" s="54"/>
    </row>
    <row r="168" spans="1:33" s="2" customFormat="1" ht="12.75" hidden="1" customHeight="1" x14ac:dyDescent="0.3">
      <c r="A168" s="52"/>
      <c r="B168" s="547">
        <f>AANVRAAG!B223</f>
        <v>0</v>
      </c>
      <c r="C168" s="547"/>
      <c r="D168" s="547"/>
      <c r="E168" s="547"/>
      <c r="F168" s="547"/>
      <c r="G168" s="547"/>
      <c r="H168" s="547"/>
      <c r="I168" s="547"/>
      <c r="J168" s="547"/>
      <c r="K168" s="547"/>
      <c r="L168" s="547"/>
      <c r="M168" s="547"/>
      <c r="N168" s="547"/>
      <c r="O168" s="547"/>
      <c r="P168" s="547"/>
      <c r="Q168" s="547"/>
      <c r="R168" s="547"/>
      <c r="S168" s="547"/>
      <c r="T168" s="547"/>
      <c r="U168" s="547"/>
      <c r="V168" s="547"/>
      <c r="W168" s="569">
        <f>AANVRAAG!W223</f>
        <v>0</v>
      </c>
      <c r="X168" s="569"/>
      <c r="Y168" s="54"/>
      <c r="Z168" s="54"/>
      <c r="AA168" s="54"/>
      <c r="AB168" s="54"/>
      <c r="AC168" s="54"/>
      <c r="AD168" s="54"/>
      <c r="AE168" s="54"/>
      <c r="AF168" s="54"/>
      <c r="AG168" s="54"/>
    </row>
    <row r="169" spans="1:33" s="2" customFormat="1" ht="12.75" hidden="1" customHeight="1" x14ac:dyDescent="0.3">
      <c r="A169" s="52"/>
      <c r="B169" s="547">
        <f>AANVRAAG!B224</f>
        <v>0</v>
      </c>
      <c r="C169" s="547"/>
      <c r="D169" s="547"/>
      <c r="E169" s="547"/>
      <c r="F169" s="547"/>
      <c r="G169" s="547"/>
      <c r="H169" s="547"/>
      <c r="I169" s="547"/>
      <c r="J169" s="547"/>
      <c r="K169" s="547"/>
      <c r="L169" s="547"/>
      <c r="M169" s="547"/>
      <c r="N169" s="547"/>
      <c r="O169" s="547"/>
      <c r="P169" s="547"/>
      <c r="Q169" s="547"/>
      <c r="R169" s="547"/>
      <c r="S169" s="547"/>
      <c r="T169" s="547"/>
      <c r="U169" s="547"/>
      <c r="V169" s="547"/>
      <c r="W169" s="569">
        <f>AANVRAAG!W224</f>
        <v>0</v>
      </c>
      <c r="X169" s="569"/>
      <c r="Y169" s="54"/>
      <c r="Z169" s="54"/>
      <c r="AA169" s="54"/>
      <c r="AB169" s="54"/>
      <c r="AC169" s="54"/>
      <c r="AD169" s="54"/>
      <c r="AE169" s="54"/>
      <c r="AF169" s="54"/>
      <c r="AG169" s="54"/>
    </row>
    <row r="170" spans="1:33" s="2" customFormat="1" ht="12.75" hidden="1" customHeight="1" x14ac:dyDescent="0.3">
      <c r="A170" s="52"/>
      <c r="B170" s="547">
        <f>AANVRAAG!B225</f>
        <v>0</v>
      </c>
      <c r="C170" s="547"/>
      <c r="D170" s="547"/>
      <c r="E170" s="547"/>
      <c r="F170" s="547"/>
      <c r="G170" s="547"/>
      <c r="H170" s="547"/>
      <c r="I170" s="547"/>
      <c r="J170" s="547"/>
      <c r="K170" s="547"/>
      <c r="L170" s="547"/>
      <c r="M170" s="547"/>
      <c r="N170" s="547"/>
      <c r="O170" s="547"/>
      <c r="P170" s="547"/>
      <c r="Q170" s="547"/>
      <c r="R170" s="547"/>
      <c r="S170" s="547"/>
      <c r="T170" s="547"/>
      <c r="U170" s="547"/>
      <c r="V170" s="547"/>
      <c r="W170" s="569">
        <f>AANVRAAG!W225</f>
        <v>0</v>
      </c>
      <c r="X170" s="569"/>
      <c r="Y170" s="54"/>
      <c r="Z170" s="54"/>
      <c r="AA170" s="54"/>
      <c r="AB170" s="54"/>
      <c r="AC170" s="54"/>
      <c r="AD170" s="54"/>
      <c r="AE170" s="54"/>
      <c r="AF170" s="54"/>
      <c r="AG170" s="54"/>
    </row>
    <row r="171" spans="1:33" s="2" customFormat="1" ht="12.75" hidden="1" customHeight="1" x14ac:dyDescent="0.3">
      <c r="A171" s="52"/>
      <c r="B171" s="547">
        <f>AANVRAAG!B226</f>
        <v>0</v>
      </c>
      <c r="C171" s="547"/>
      <c r="D171" s="547"/>
      <c r="E171" s="547"/>
      <c r="F171" s="547"/>
      <c r="G171" s="547"/>
      <c r="H171" s="547"/>
      <c r="I171" s="547"/>
      <c r="J171" s="547"/>
      <c r="K171" s="547"/>
      <c r="L171" s="547"/>
      <c r="M171" s="547"/>
      <c r="N171" s="547"/>
      <c r="O171" s="547"/>
      <c r="P171" s="547"/>
      <c r="Q171" s="547"/>
      <c r="R171" s="547"/>
      <c r="S171" s="547"/>
      <c r="T171" s="547"/>
      <c r="U171" s="547"/>
      <c r="V171" s="547"/>
      <c r="W171" s="569">
        <f>AANVRAAG!W226</f>
        <v>0</v>
      </c>
      <c r="X171" s="569"/>
      <c r="Y171" s="54"/>
      <c r="Z171" s="54"/>
      <c r="AA171" s="54"/>
      <c r="AB171" s="54"/>
      <c r="AC171" s="54"/>
      <c r="AD171" s="54"/>
      <c r="AE171" s="54"/>
      <c r="AF171" s="54"/>
      <c r="AG171" s="54"/>
    </row>
    <row r="172" spans="1:33" s="2" customFormat="1" ht="12.75" hidden="1" customHeight="1" x14ac:dyDescent="0.3">
      <c r="A172" s="52"/>
      <c r="B172" s="547">
        <f>AANVRAAG!B227</f>
        <v>0</v>
      </c>
      <c r="C172" s="547"/>
      <c r="D172" s="547"/>
      <c r="E172" s="547"/>
      <c r="F172" s="547"/>
      <c r="G172" s="547"/>
      <c r="H172" s="547"/>
      <c r="I172" s="547"/>
      <c r="J172" s="547"/>
      <c r="K172" s="547"/>
      <c r="L172" s="547"/>
      <c r="M172" s="547"/>
      <c r="N172" s="547"/>
      <c r="O172" s="547"/>
      <c r="P172" s="547"/>
      <c r="Q172" s="547"/>
      <c r="R172" s="547"/>
      <c r="S172" s="547"/>
      <c r="T172" s="547"/>
      <c r="U172" s="547"/>
      <c r="V172" s="547"/>
      <c r="W172" s="569">
        <f>AANVRAAG!W227</f>
        <v>0</v>
      </c>
      <c r="X172" s="569"/>
      <c r="Y172" s="54"/>
      <c r="Z172" s="54"/>
      <c r="AA172" s="54"/>
      <c r="AB172" s="54"/>
      <c r="AC172" s="54"/>
      <c r="AD172" s="54"/>
      <c r="AE172" s="54"/>
      <c r="AF172" s="54"/>
      <c r="AG172" s="54"/>
    </row>
    <row r="173" spans="1:33" s="2" customFormat="1" ht="12.75" hidden="1" customHeight="1" x14ac:dyDescent="0.3">
      <c r="A173" s="52"/>
      <c r="B173" s="547">
        <f>AANVRAAG!B228</f>
        <v>0</v>
      </c>
      <c r="C173" s="547"/>
      <c r="D173" s="547"/>
      <c r="E173" s="547"/>
      <c r="F173" s="547"/>
      <c r="G173" s="547"/>
      <c r="H173" s="547"/>
      <c r="I173" s="547"/>
      <c r="J173" s="547"/>
      <c r="K173" s="547"/>
      <c r="L173" s="547"/>
      <c r="M173" s="547"/>
      <c r="N173" s="547"/>
      <c r="O173" s="547"/>
      <c r="P173" s="547"/>
      <c r="Q173" s="547"/>
      <c r="R173" s="547"/>
      <c r="S173" s="547"/>
      <c r="T173" s="547"/>
      <c r="U173" s="547"/>
      <c r="V173" s="547"/>
      <c r="W173" s="569">
        <f>AANVRAAG!W228</f>
        <v>0</v>
      </c>
      <c r="X173" s="569"/>
      <c r="Y173" s="54"/>
      <c r="Z173" s="54"/>
      <c r="AA173" s="54"/>
      <c r="AB173" s="54"/>
      <c r="AC173" s="54"/>
      <c r="AD173" s="54"/>
      <c r="AE173" s="54"/>
      <c r="AF173" s="54"/>
      <c r="AG173" s="54"/>
    </row>
    <row r="174" spans="1:33" s="2" customFormat="1" ht="12.75" hidden="1" customHeight="1" x14ac:dyDescent="0.3">
      <c r="A174" s="52"/>
      <c r="B174" s="547">
        <f>AANVRAAG!B229</f>
        <v>0</v>
      </c>
      <c r="C174" s="547"/>
      <c r="D174" s="547"/>
      <c r="E174" s="547"/>
      <c r="F174" s="547"/>
      <c r="G174" s="547"/>
      <c r="H174" s="547"/>
      <c r="I174" s="547"/>
      <c r="J174" s="547"/>
      <c r="K174" s="547"/>
      <c r="L174" s="547"/>
      <c r="M174" s="547"/>
      <c r="N174" s="547"/>
      <c r="O174" s="547"/>
      <c r="P174" s="547"/>
      <c r="Q174" s="547"/>
      <c r="R174" s="547"/>
      <c r="S174" s="547"/>
      <c r="T174" s="547"/>
      <c r="U174" s="547"/>
      <c r="V174" s="547"/>
      <c r="W174" s="569">
        <f>AANVRAAG!W229</f>
        <v>0</v>
      </c>
      <c r="X174" s="569"/>
      <c r="Y174" s="54"/>
      <c r="Z174" s="54"/>
      <c r="AA174" s="54"/>
      <c r="AB174" s="54"/>
      <c r="AC174" s="54"/>
      <c r="AD174" s="54"/>
      <c r="AE174" s="54"/>
      <c r="AF174" s="54"/>
      <c r="AG174" s="54"/>
    </row>
    <row r="175" spans="1:33" s="2" customFormat="1" ht="12.75" hidden="1" customHeight="1" x14ac:dyDescent="0.3">
      <c r="A175" s="52"/>
      <c r="B175" s="547">
        <f>AANVRAAG!B230</f>
        <v>0</v>
      </c>
      <c r="C175" s="547"/>
      <c r="D175" s="547"/>
      <c r="E175" s="547"/>
      <c r="F175" s="547"/>
      <c r="G175" s="547"/>
      <c r="H175" s="547"/>
      <c r="I175" s="547"/>
      <c r="J175" s="547"/>
      <c r="K175" s="547"/>
      <c r="L175" s="547"/>
      <c r="M175" s="547"/>
      <c r="N175" s="547"/>
      <c r="O175" s="547"/>
      <c r="P175" s="547"/>
      <c r="Q175" s="547"/>
      <c r="R175" s="547"/>
      <c r="S175" s="547"/>
      <c r="T175" s="547"/>
      <c r="U175" s="547"/>
      <c r="V175" s="547"/>
      <c r="W175" s="569">
        <f>AANVRAAG!W230</f>
        <v>0</v>
      </c>
      <c r="X175" s="569"/>
      <c r="Y175" s="54"/>
      <c r="Z175" s="54"/>
      <c r="AA175" s="54"/>
      <c r="AB175" s="54"/>
      <c r="AC175" s="54"/>
      <c r="AD175" s="54"/>
      <c r="AE175" s="54"/>
      <c r="AF175" s="54"/>
      <c r="AG175" s="54"/>
    </row>
    <row r="176" spans="1:33" s="2" customFormat="1" ht="12.75" hidden="1" customHeight="1" x14ac:dyDescent="0.3">
      <c r="A176" s="52"/>
      <c r="B176" s="547">
        <f>AANVRAAG!B231</f>
        <v>0</v>
      </c>
      <c r="C176" s="547"/>
      <c r="D176" s="547"/>
      <c r="E176" s="547"/>
      <c r="F176" s="547"/>
      <c r="G176" s="547"/>
      <c r="H176" s="547"/>
      <c r="I176" s="547"/>
      <c r="J176" s="547"/>
      <c r="K176" s="547"/>
      <c r="L176" s="547"/>
      <c r="M176" s="547"/>
      <c r="N176" s="547"/>
      <c r="O176" s="547"/>
      <c r="P176" s="547"/>
      <c r="Q176" s="547"/>
      <c r="R176" s="547"/>
      <c r="S176" s="547"/>
      <c r="T176" s="547"/>
      <c r="U176" s="547"/>
      <c r="V176" s="547"/>
      <c r="W176" s="569">
        <f>AANVRAAG!W231</f>
        <v>0</v>
      </c>
      <c r="X176" s="569"/>
      <c r="Y176" s="54"/>
      <c r="Z176" s="54"/>
      <c r="AA176" s="54"/>
      <c r="AB176" s="54"/>
      <c r="AC176" s="54"/>
      <c r="AD176" s="54"/>
      <c r="AE176" s="54"/>
      <c r="AF176" s="54"/>
      <c r="AG176" s="54"/>
    </row>
    <row r="177" spans="1:33" s="2" customFormat="1" ht="12.75" hidden="1" customHeight="1" x14ac:dyDescent="0.3">
      <c r="A177" s="52"/>
      <c r="B177" s="547">
        <f>AANVRAAG!B232</f>
        <v>0</v>
      </c>
      <c r="C177" s="547"/>
      <c r="D177" s="547"/>
      <c r="E177" s="547"/>
      <c r="F177" s="547"/>
      <c r="G177" s="547"/>
      <c r="H177" s="547"/>
      <c r="I177" s="547"/>
      <c r="J177" s="547"/>
      <c r="K177" s="547"/>
      <c r="L177" s="547"/>
      <c r="M177" s="547"/>
      <c r="N177" s="547"/>
      <c r="O177" s="547"/>
      <c r="P177" s="547"/>
      <c r="Q177" s="547"/>
      <c r="R177" s="547"/>
      <c r="S177" s="547"/>
      <c r="T177" s="547"/>
      <c r="U177" s="547"/>
      <c r="V177" s="547"/>
      <c r="W177" s="569">
        <f>AANVRAAG!W232</f>
        <v>0</v>
      </c>
      <c r="X177" s="569"/>
      <c r="Y177" s="54"/>
      <c r="Z177" s="54"/>
      <c r="AA177" s="54"/>
      <c r="AB177" s="54"/>
      <c r="AC177" s="54"/>
      <c r="AD177" s="54"/>
      <c r="AE177" s="54"/>
      <c r="AF177" s="54"/>
      <c r="AG177" s="54"/>
    </row>
    <row r="178" spans="1:33" s="2" customFormat="1" ht="12.75" hidden="1" customHeight="1" x14ac:dyDescent="0.3">
      <c r="A178" s="52"/>
      <c r="B178" s="547">
        <f>AANVRAAG!B233</f>
        <v>0</v>
      </c>
      <c r="C178" s="547"/>
      <c r="D178" s="547"/>
      <c r="E178" s="547"/>
      <c r="F178" s="547"/>
      <c r="G178" s="547"/>
      <c r="H178" s="547"/>
      <c r="I178" s="547"/>
      <c r="J178" s="547"/>
      <c r="K178" s="547"/>
      <c r="L178" s="547"/>
      <c r="M178" s="547"/>
      <c r="N178" s="547"/>
      <c r="O178" s="547"/>
      <c r="P178" s="547"/>
      <c r="Q178" s="547"/>
      <c r="R178" s="547"/>
      <c r="S178" s="547"/>
      <c r="T178" s="547"/>
      <c r="U178" s="547"/>
      <c r="V178" s="547"/>
      <c r="W178" s="569">
        <f>AANVRAAG!W233</f>
        <v>0</v>
      </c>
      <c r="X178" s="569"/>
      <c r="Y178" s="54"/>
      <c r="Z178" s="54"/>
      <c r="AA178" s="54"/>
      <c r="AB178" s="54"/>
      <c r="AC178" s="54"/>
      <c r="AD178" s="54"/>
      <c r="AE178" s="54"/>
      <c r="AF178" s="54"/>
      <c r="AG178" s="54"/>
    </row>
    <row r="179" spans="1:33" s="2" customFormat="1" ht="12.75" hidden="1" customHeight="1" x14ac:dyDescent="0.3">
      <c r="A179" s="52"/>
      <c r="B179" s="547">
        <f>AANVRAAG!B234</f>
        <v>0</v>
      </c>
      <c r="C179" s="547"/>
      <c r="D179" s="547"/>
      <c r="E179" s="547"/>
      <c r="F179" s="547"/>
      <c r="G179" s="547"/>
      <c r="H179" s="547"/>
      <c r="I179" s="547"/>
      <c r="J179" s="547"/>
      <c r="K179" s="547"/>
      <c r="L179" s="547"/>
      <c r="M179" s="547"/>
      <c r="N179" s="547"/>
      <c r="O179" s="547"/>
      <c r="P179" s="547"/>
      <c r="Q179" s="547"/>
      <c r="R179" s="547"/>
      <c r="S179" s="547"/>
      <c r="T179" s="547"/>
      <c r="U179" s="547"/>
      <c r="V179" s="547"/>
      <c r="W179" s="569">
        <f>AANVRAAG!W234</f>
        <v>0</v>
      </c>
      <c r="X179" s="569"/>
      <c r="Y179" s="54"/>
      <c r="Z179" s="54"/>
      <c r="AA179" s="54"/>
      <c r="AB179" s="54"/>
      <c r="AC179" s="54"/>
      <c r="AD179" s="54"/>
      <c r="AE179" s="54"/>
      <c r="AF179" s="54"/>
      <c r="AG179" s="54"/>
    </row>
    <row r="180" spans="1:33" s="2" customFormat="1" ht="12.75" hidden="1" customHeight="1" x14ac:dyDescent="0.3">
      <c r="A180" s="52"/>
      <c r="B180" s="547">
        <f>AANVRAAG!B235</f>
        <v>0</v>
      </c>
      <c r="C180" s="547"/>
      <c r="D180" s="547"/>
      <c r="E180" s="547"/>
      <c r="F180" s="547"/>
      <c r="G180" s="547"/>
      <c r="H180" s="547"/>
      <c r="I180" s="547"/>
      <c r="J180" s="547"/>
      <c r="K180" s="547"/>
      <c r="L180" s="547"/>
      <c r="M180" s="547"/>
      <c r="N180" s="547"/>
      <c r="O180" s="547"/>
      <c r="P180" s="547"/>
      <c r="Q180" s="547"/>
      <c r="R180" s="547"/>
      <c r="S180" s="547"/>
      <c r="T180" s="547"/>
      <c r="U180" s="547"/>
      <c r="V180" s="547"/>
      <c r="W180" s="569">
        <f>AANVRAAG!W235</f>
        <v>0</v>
      </c>
      <c r="X180" s="569"/>
      <c r="Y180" s="54"/>
      <c r="Z180" s="54"/>
      <c r="AA180" s="54"/>
      <c r="AB180" s="54"/>
      <c r="AC180" s="54"/>
      <c r="AD180" s="54"/>
      <c r="AE180" s="54"/>
      <c r="AF180" s="54"/>
      <c r="AG180" s="54"/>
    </row>
    <row r="181" spans="1:33" s="2" customFormat="1" ht="7.95" hidden="1" customHeight="1" x14ac:dyDescent="0.3">
      <c r="A181" s="12"/>
      <c r="B181" s="358"/>
      <c r="C181" s="358"/>
      <c r="D181" s="358"/>
      <c r="E181" s="358"/>
      <c r="F181" s="358"/>
      <c r="G181" s="358"/>
      <c r="H181" s="358"/>
      <c r="I181" s="358"/>
      <c r="J181" s="358"/>
      <c r="K181" s="358"/>
      <c r="L181" s="358"/>
      <c r="M181" s="358"/>
      <c r="N181" s="358"/>
      <c r="O181" s="358"/>
      <c r="P181" s="358"/>
      <c r="Q181" s="358"/>
      <c r="R181" s="358"/>
      <c r="S181" s="358"/>
      <c r="T181" s="358"/>
      <c r="U181" s="358"/>
      <c r="V181" s="358"/>
      <c r="W181" s="358"/>
      <c r="X181" s="358"/>
    </row>
    <row r="182" spans="1:33" s="158" customFormat="1" ht="14.4" hidden="1" customHeight="1" x14ac:dyDescent="0.3">
      <c r="A182" s="296"/>
      <c r="B182" s="549" t="s">
        <v>219</v>
      </c>
      <c r="C182" s="549"/>
      <c r="D182" s="550" t="s">
        <v>32</v>
      </c>
      <c r="E182" s="550"/>
      <c r="F182" s="550"/>
      <c r="G182" s="550"/>
      <c r="H182" s="550"/>
      <c r="I182" s="550"/>
      <c r="J182" s="550"/>
      <c r="K182" s="550"/>
      <c r="L182" s="550"/>
      <c r="M182" s="550"/>
      <c r="N182" s="550"/>
      <c r="O182" s="550"/>
      <c r="P182" s="550"/>
      <c r="Q182" s="550"/>
      <c r="R182" s="550"/>
      <c r="S182" s="550"/>
      <c r="T182" s="550"/>
      <c r="U182" s="550"/>
      <c r="V182" s="550"/>
      <c r="W182" s="550"/>
      <c r="X182" s="550"/>
      <c r="Y182" s="320"/>
    </row>
    <row r="183" spans="1:33" s="158" customFormat="1" ht="14.4" hidden="1" customHeight="1" x14ac:dyDescent="0.3">
      <c r="A183" s="296"/>
      <c r="B183" s="548" t="s">
        <v>220</v>
      </c>
      <c r="C183" s="548"/>
      <c r="D183" s="585"/>
      <c r="E183" s="585"/>
      <c r="F183" s="585"/>
      <c r="G183" s="585"/>
      <c r="H183" s="585"/>
      <c r="I183" s="585"/>
      <c r="J183" s="585"/>
      <c r="K183" s="585"/>
      <c r="L183" s="585"/>
      <c r="M183" s="585"/>
      <c r="N183" s="585"/>
      <c r="O183" s="585"/>
      <c r="P183" s="585"/>
      <c r="Q183" s="585"/>
      <c r="R183" s="585"/>
      <c r="S183" s="585"/>
      <c r="T183" s="585"/>
      <c r="U183" s="585"/>
      <c r="V183" s="585"/>
      <c r="W183" s="585"/>
      <c r="X183" s="585"/>
      <c r="Y183" s="320"/>
    </row>
    <row r="184" spans="1:33" s="2" customFormat="1" ht="7.95" hidden="1" customHeight="1" x14ac:dyDescent="0.3">
      <c r="A184" s="12"/>
      <c r="B184" s="358"/>
      <c r="C184" s="358"/>
      <c r="D184" s="358"/>
      <c r="E184" s="358"/>
      <c r="F184" s="358"/>
      <c r="G184" s="358"/>
      <c r="H184" s="358"/>
      <c r="I184" s="358"/>
      <c r="J184" s="358"/>
      <c r="K184" s="358"/>
      <c r="L184" s="358"/>
      <c r="M184" s="358"/>
      <c r="N184" s="358"/>
      <c r="O184" s="358"/>
      <c r="P184" s="358"/>
      <c r="Q184" s="358"/>
      <c r="R184" s="358"/>
      <c r="S184" s="358"/>
      <c r="T184" s="358"/>
      <c r="U184" s="358"/>
      <c r="V184" s="358"/>
      <c r="W184" s="358"/>
      <c r="X184" s="358"/>
    </row>
    <row r="185" spans="1:33" s="2" customFormat="1" ht="15" hidden="1" customHeight="1" x14ac:dyDescent="0.3">
      <c r="A185" s="96"/>
      <c r="B185" s="542" t="s">
        <v>109</v>
      </c>
      <c r="C185" s="543"/>
      <c r="D185" s="543"/>
      <c r="E185" s="543"/>
      <c r="F185" s="543"/>
      <c r="G185" s="543"/>
      <c r="H185" s="543"/>
      <c r="I185" s="543"/>
      <c r="J185" s="543"/>
      <c r="K185" s="543"/>
      <c r="L185" s="543"/>
      <c r="M185" s="543"/>
      <c r="N185" s="543"/>
      <c r="O185" s="543"/>
      <c r="P185" s="543"/>
      <c r="Q185" s="543"/>
      <c r="R185" s="543"/>
      <c r="S185" s="543"/>
      <c r="T185" s="543"/>
      <c r="U185" s="543"/>
      <c r="V185" s="543"/>
      <c r="W185" s="543"/>
      <c r="X185" s="544"/>
      <c r="AB185" s="308"/>
    </row>
    <row r="186" spans="1:33" s="2" customFormat="1" hidden="1" x14ac:dyDescent="0.3">
      <c r="A186" s="14"/>
      <c r="B186" s="449" t="s">
        <v>314</v>
      </c>
      <c r="C186" s="449"/>
      <c r="D186" s="449"/>
      <c r="E186" s="449"/>
      <c r="F186" s="449"/>
      <c r="G186" s="449"/>
      <c r="H186" s="449"/>
      <c r="I186" s="449"/>
      <c r="J186" s="449"/>
      <c r="K186" s="449"/>
      <c r="L186" s="449"/>
      <c r="M186" s="449"/>
      <c r="N186" s="449"/>
      <c r="O186" s="449"/>
      <c r="P186" s="449"/>
      <c r="Q186" s="449"/>
      <c r="R186" s="449"/>
      <c r="S186" s="449"/>
      <c r="T186" s="449"/>
      <c r="U186" s="449"/>
      <c r="V186" s="449"/>
      <c r="W186" s="449"/>
      <c r="X186" s="449"/>
    </row>
    <row r="187" spans="1:33" s="2" customFormat="1" hidden="1" x14ac:dyDescent="0.3">
      <c r="A187" s="14"/>
      <c r="B187" s="449" t="s">
        <v>407</v>
      </c>
      <c r="C187" s="449"/>
      <c r="D187" s="449"/>
      <c r="E187" s="449"/>
      <c r="F187" s="449"/>
      <c r="G187" s="449"/>
      <c r="H187" s="449"/>
      <c r="I187" s="449"/>
      <c r="J187" s="449"/>
      <c r="K187" s="449"/>
      <c r="L187" s="449"/>
      <c r="M187" s="449"/>
      <c r="N187" s="449"/>
      <c r="O187" s="449"/>
      <c r="P187" s="449"/>
      <c r="Q187" s="449"/>
      <c r="R187" s="449"/>
      <c r="S187" s="449"/>
      <c r="T187" s="449"/>
      <c r="U187" s="449"/>
      <c r="V187" s="449"/>
      <c r="W187" s="449"/>
      <c r="X187" s="449"/>
    </row>
    <row r="188" spans="1:33" s="323" customFormat="1" ht="14.4" hidden="1" customHeight="1" x14ac:dyDescent="0.3">
      <c r="A188" s="321"/>
      <c r="B188" s="548" t="s">
        <v>219</v>
      </c>
      <c r="C188" s="548"/>
      <c r="D188" s="574" t="s">
        <v>32</v>
      </c>
      <c r="E188" s="574"/>
      <c r="F188" s="574"/>
      <c r="G188" s="574"/>
      <c r="H188" s="574"/>
      <c r="I188" s="574"/>
      <c r="J188" s="574"/>
      <c r="K188" s="574"/>
      <c r="L188" s="574"/>
      <c r="M188" s="574"/>
      <c r="N188" s="574"/>
      <c r="O188" s="574"/>
      <c r="P188" s="574"/>
      <c r="Q188" s="574"/>
      <c r="R188" s="574"/>
      <c r="S188" s="574"/>
      <c r="T188" s="574"/>
      <c r="U188" s="574"/>
      <c r="V188" s="574"/>
      <c r="W188" s="574"/>
      <c r="X188" s="574"/>
      <c r="Y188" s="322"/>
    </row>
    <row r="189" spans="1:33" s="323" customFormat="1" ht="14.4" hidden="1" customHeight="1" x14ac:dyDescent="0.3">
      <c r="A189" s="321"/>
      <c r="B189" s="548" t="s">
        <v>220</v>
      </c>
      <c r="C189" s="548"/>
      <c r="D189" s="574" t="s">
        <v>32</v>
      </c>
      <c r="E189" s="574"/>
      <c r="F189" s="574"/>
      <c r="G189" s="574"/>
      <c r="H189" s="574"/>
      <c r="I189" s="574"/>
      <c r="J189" s="574"/>
      <c r="K189" s="574"/>
      <c r="L189" s="574"/>
      <c r="M189" s="574"/>
      <c r="N189" s="574"/>
      <c r="O189" s="574"/>
      <c r="P189" s="574"/>
      <c r="Q189" s="574"/>
      <c r="R189" s="574"/>
      <c r="S189" s="574"/>
      <c r="T189" s="574"/>
      <c r="U189" s="574"/>
      <c r="V189" s="574"/>
      <c r="W189" s="574"/>
      <c r="X189" s="574"/>
      <c r="Y189" s="322"/>
    </row>
    <row r="190" spans="1:33" s="2" customFormat="1" ht="7.95" hidden="1" customHeight="1" x14ac:dyDescent="0.3">
      <c r="A190" s="12"/>
      <c r="B190" s="358"/>
      <c r="C190" s="358"/>
      <c r="D190" s="358"/>
      <c r="E190" s="358"/>
      <c r="F190" s="358"/>
      <c r="G190" s="358"/>
      <c r="H190" s="358"/>
      <c r="I190" s="358"/>
      <c r="J190" s="358"/>
      <c r="K190" s="358"/>
      <c r="L190" s="358"/>
      <c r="M190" s="358"/>
      <c r="N190" s="358"/>
      <c r="O190" s="358"/>
      <c r="P190" s="358"/>
      <c r="Q190" s="358"/>
      <c r="R190" s="358"/>
      <c r="S190" s="358"/>
      <c r="T190" s="358"/>
      <c r="U190" s="358"/>
      <c r="V190" s="358"/>
      <c r="W190" s="358"/>
      <c r="X190" s="358"/>
    </row>
    <row r="191" spans="1:33" s="2" customFormat="1" ht="15" hidden="1" customHeight="1" x14ac:dyDescent="0.3">
      <c r="A191" s="96"/>
      <c r="B191" s="451" t="str">
        <f>AANVRAAG!B237</f>
        <v>Project 4:</v>
      </c>
      <c r="C191" s="452"/>
      <c r="D191" s="553">
        <f>AANVRAAG!D237</f>
        <v>0</v>
      </c>
      <c r="E191" s="553"/>
      <c r="F191" s="553"/>
      <c r="G191" s="553"/>
      <c r="H191" s="553"/>
      <c r="I191" s="553"/>
      <c r="J191" s="553"/>
      <c r="K191" s="553"/>
      <c r="L191" s="553"/>
      <c r="M191" s="553"/>
      <c r="N191" s="553"/>
      <c r="O191" s="553"/>
      <c r="P191" s="553"/>
      <c r="Q191" s="553"/>
      <c r="R191" s="553"/>
      <c r="S191" s="553"/>
      <c r="T191" s="553"/>
      <c r="U191" s="553"/>
      <c r="V191" s="553"/>
      <c r="W191" s="553"/>
      <c r="X191" s="554"/>
    </row>
    <row r="192" spans="1:33" s="2" customFormat="1" ht="15" hidden="1" customHeight="1" x14ac:dyDescent="0.3">
      <c r="A192" s="52"/>
      <c r="B192" s="379" t="s">
        <v>17</v>
      </c>
      <c r="C192" s="379"/>
      <c r="D192" s="562">
        <f>AANVRAAG!D238</f>
        <v>0</v>
      </c>
      <c r="E192" s="562"/>
      <c r="F192" s="562"/>
      <c r="G192" s="562"/>
      <c r="H192" s="562"/>
      <c r="I192" s="562"/>
      <c r="J192" s="562"/>
      <c r="K192" s="562"/>
      <c r="L192" s="562"/>
      <c r="M192" s="562"/>
      <c r="N192" s="562"/>
      <c r="O192" s="562"/>
      <c r="P192" s="562"/>
      <c r="Q192" s="562"/>
      <c r="R192" s="562"/>
      <c r="S192" s="562"/>
      <c r="T192" s="562"/>
      <c r="U192" s="562"/>
      <c r="V192" s="562"/>
      <c r="W192" s="562"/>
      <c r="X192" s="562"/>
    </row>
    <row r="193" spans="1:58" s="2" customFormat="1" ht="15" hidden="1" customHeight="1" x14ac:dyDescent="0.3">
      <c r="A193" s="52"/>
      <c r="B193" s="379" t="s">
        <v>224</v>
      </c>
      <c r="C193" s="379"/>
      <c r="D193" s="562">
        <f>AANVRAAG!D239</f>
        <v>0</v>
      </c>
      <c r="E193" s="562"/>
      <c r="F193" s="562"/>
      <c r="G193" s="562"/>
      <c r="H193" s="562"/>
      <c r="I193" s="562"/>
      <c r="J193" s="562"/>
      <c r="K193" s="562"/>
      <c r="L193" s="562"/>
      <c r="M193" s="562"/>
      <c r="N193" s="562"/>
      <c r="O193" s="562"/>
      <c r="P193" s="562"/>
      <c r="Q193" s="562"/>
      <c r="R193" s="562"/>
      <c r="S193" s="562"/>
      <c r="T193" s="562"/>
      <c r="U193" s="562"/>
      <c r="V193" s="562"/>
      <c r="W193" s="562"/>
      <c r="X193" s="562"/>
    </row>
    <row r="194" spans="1:58" s="2" customFormat="1" ht="15" hidden="1" customHeight="1" x14ac:dyDescent="0.3">
      <c r="A194" s="52"/>
      <c r="B194" s="379" t="s">
        <v>59</v>
      </c>
      <c r="C194" s="379"/>
      <c r="D194" s="562" t="str">
        <f>AANVRAAG!D240</f>
        <v>kies</v>
      </c>
      <c r="E194" s="562"/>
      <c r="F194" s="562"/>
      <c r="G194" s="562"/>
      <c r="H194" s="562"/>
      <c r="I194" s="562"/>
      <c r="J194" s="562"/>
      <c r="K194" s="562"/>
      <c r="L194" s="562"/>
      <c r="M194" s="562"/>
      <c r="N194" s="562"/>
      <c r="O194" s="562"/>
      <c r="P194" s="562"/>
      <c r="Q194" s="562"/>
      <c r="R194" s="562"/>
      <c r="S194" s="562"/>
      <c r="T194" s="562"/>
      <c r="U194" s="562"/>
      <c r="V194" s="562"/>
      <c r="W194" s="562"/>
      <c r="X194" s="562"/>
    </row>
    <row r="195" spans="1:58" s="1" customFormat="1" ht="15" hidden="1" customHeight="1" x14ac:dyDescent="0.3">
      <c r="A195" s="8"/>
      <c r="B195" s="379" t="s">
        <v>79</v>
      </c>
      <c r="C195" s="379"/>
      <c r="D195" s="379"/>
      <c r="E195" s="379"/>
      <c r="F195" s="379"/>
      <c r="G195" s="379"/>
      <c r="H195" s="379"/>
      <c r="I195" s="379"/>
      <c r="J195" s="379"/>
      <c r="K195" s="379"/>
      <c r="L195" s="379"/>
      <c r="M195" s="379"/>
      <c r="N195" s="379"/>
      <c r="O195" s="379"/>
      <c r="P195" s="379"/>
      <c r="Q195" s="379"/>
      <c r="R195" s="379"/>
      <c r="S195" s="379"/>
      <c r="T195" s="379"/>
      <c r="U195" s="379"/>
      <c r="V195" s="379"/>
      <c r="W195" s="379"/>
      <c r="X195" s="3" t="str">
        <f>AANVRAAG!X241</f>
        <v>kies</v>
      </c>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row>
    <row r="196" spans="1:58" s="2" customFormat="1" ht="15" hidden="1" customHeight="1" x14ac:dyDescent="0.3">
      <c r="A196" s="52"/>
      <c r="B196" s="379" t="s">
        <v>66</v>
      </c>
      <c r="C196" s="379"/>
      <c r="D196" s="562" t="str">
        <f>AANVRAAG!D244</f>
        <v>kies eerst toekomstige VIPA-subsidie projecten (hierboven)</v>
      </c>
      <c r="E196" s="562"/>
      <c r="F196" s="562"/>
      <c r="G196" s="562"/>
      <c r="H196" s="562"/>
      <c r="I196" s="562"/>
      <c r="J196" s="562"/>
      <c r="K196" s="562"/>
      <c r="L196" s="562"/>
      <c r="M196" s="562"/>
      <c r="N196" s="562"/>
      <c r="O196" s="562"/>
      <c r="P196" s="562"/>
      <c r="Q196" s="562"/>
      <c r="R196" s="562"/>
      <c r="S196" s="562"/>
      <c r="T196" s="562"/>
      <c r="U196" s="562"/>
      <c r="V196" s="562"/>
      <c r="W196" s="359" t="s">
        <v>68</v>
      </c>
      <c r="X196" s="359"/>
    </row>
    <row r="197" spans="1:58" s="2" customFormat="1" ht="15" hidden="1" customHeight="1" x14ac:dyDescent="0.3">
      <c r="A197" s="52"/>
      <c r="B197" s="349" t="s">
        <v>64</v>
      </c>
      <c r="C197" s="349"/>
      <c r="D197" s="583">
        <f>AANVRAAG!D243</f>
        <v>0</v>
      </c>
      <c r="E197" s="583"/>
      <c r="F197" s="583"/>
      <c r="G197" s="583"/>
      <c r="H197" s="583"/>
      <c r="I197" s="583"/>
      <c r="J197" s="583"/>
      <c r="K197" s="583"/>
      <c r="L197" s="583"/>
      <c r="M197" s="583"/>
      <c r="N197" s="583"/>
      <c r="O197" s="381" t="s">
        <v>65</v>
      </c>
      <c r="P197" s="381"/>
      <c r="Q197" s="381"/>
      <c r="R197" s="381"/>
      <c r="S197" s="381"/>
      <c r="T197" s="381"/>
      <c r="U197" s="381"/>
      <c r="V197" s="381"/>
      <c r="W197" s="381"/>
      <c r="X197" s="381"/>
    </row>
    <row r="198" spans="1:58" s="2" customFormat="1" ht="7.95" hidden="1" customHeight="1" x14ac:dyDescent="0.3">
      <c r="A198" s="12"/>
      <c r="B198" s="358"/>
      <c r="C198" s="358"/>
      <c r="D198" s="358"/>
      <c r="E198" s="358"/>
      <c r="F198" s="358"/>
      <c r="G198" s="358"/>
      <c r="H198" s="358"/>
      <c r="I198" s="358"/>
      <c r="J198" s="358"/>
      <c r="K198" s="358"/>
      <c r="L198" s="358"/>
      <c r="M198" s="358"/>
      <c r="N198" s="358"/>
      <c r="O198" s="358"/>
      <c r="P198" s="358"/>
      <c r="Q198" s="358"/>
      <c r="R198" s="358"/>
      <c r="S198" s="358"/>
      <c r="T198" s="358"/>
      <c r="U198" s="358"/>
      <c r="V198" s="358"/>
      <c r="W198" s="358"/>
      <c r="X198" s="358"/>
    </row>
    <row r="199" spans="1:58" s="2" customFormat="1" ht="14.4" hidden="1" customHeight="1" x14ac:dyDescent="0.3">
      <c r="A199" s="12"/>
      <c r="B199" s="539" t="s">
        <v>232</v>
      </c>
      <c r="C199" s="540"/>
      <c r="D199" s="540"/>
      <c r="E199" s="540"/>
      <c r="F199" s="540"/>
      <c r="G199" s="540"/>
      <c r="H199" s="540"/>
      <c r="I199" s="540"/>
      <c r="J199" s="540"/>
      <c r="K199" s="540"/>
      <c r="L199" s="540"/>
      <c r="M199" s="540"/>
      <c r="N199" s="540"/>
      <c r="O199" s="540"/>
      <c r="P199" s="540"/>
      <c r="Q199" s="540"/>
      <c r="R199" s="540"/>
      <c r="S199" s="540"/>
      <c r="T199" s="540"/>
      <c r="U199" s="540"/>
      <c r="V199" s="540"/>
      <c r="W199" s="540"/>
      <c r="X199" s="541"/>
    </row>
    <row r="200" spans="1:58" s="2" customFormat="1" ht="14.4" hidden="1" customHeight="1" x14ac:dyDescent="0.3">
      <c r="A200" s="96"/>
      <c r="B200" s="586" t="s">
        <v>226</v>
      </c>
      <c r="C200" s="586"/>
      <c r="D200" s="586"/>
      <c r="E200" s="586"/>
      <c r="F200" s="586"/>
      <c r="G200" s="586"/>
      <c r="H200" s="586"/>
      <c r="I200" s="586"/>
      <c r="J200" s="586"/>
      <c r="K200" s="586"/>
      <c r="L200" s="586"/>
      <c r="M200" s="586"/>
      <c r="N200" s="586"/>
      <c r="O200" s="586"/>
      <c r="P200" s="586"/>
      <c r="Q200" s="586"/>
      <c r="R200" s="586"/>
      <c r="S200" s="586"/>
      <c r="T200" s="586"/>
      <c r="U200" s="586"/>
      <c r="V200" s="586"/>
      <c r="W200" s="586"/>
      <c r="X200" s="586"/>
      <c r="Y200" s="54"/>
      <c r="Z200" s="54"/>
      <c r="AA200" s="54"/>
      <c r="AB200" s="54"/>
      <c r="AC200" s="54"/>
      <c r="AD200" s="54"/>
      <c r="AE200" s="54"/>
      <c r="AF200" s="54"/>
    </row>
    <row r="201" spans="1:58" s="2" customFormat="1" ht="100.2" hidden="1" customHeight="1" x14ac:dyDescent="0.3">
      <c r="A201" s="96"/>
      <c r="B201" s="546">
        <f>AANVRAAG!B248</f>
        <v>0</v>
      </c>
      <c r="C201" s="546"/>
      <c r="D201" s="546"/>
      <c r="E201" s="546"/>
      <c r="F201" s="546"/>
      <c r="G201" s="546"/>
      <c r="H201" s="546"/>
      <c r="I201" s="546"/>
      <c r="J201" s="546"/>
      <c r="K201" s="546"/>
      <c r="L201" s="546"/>
      <c r="M201" s="546"/>
      <c r="N201" s="546"/>
      <c r="O201" s="546"/>
      <c r="P201" s="546"/>
      <c r="Q201" s="546"/>
      <c r="R201" s="546"/>
      <c r="S201" s="546"/>
      <c r="T201" s="546"/>
      <c r="U201" s="546"/>
      <c r="V201" s="546"/>
      <c r="W201" s="546"/>
      <c r="X201" s="546"/>
      <c r="Y201" s="54"/>
      <c r="Z201" s="54"/>
      <c r="AA201" s="54"/>
      <c r="AB201" s="54"/>
      <c r="AC201" s="54"/>
      <c r="AD201" s="54"/>
      <c r="AE201" s="54"/>
      <c r="AF201" s="54"/>
    </row>
    <row r="202" spans="1:58" s="2" customFormat="1" ht="7.95" hidden="1" customHeight="1" x14ac:dyDescent="0.3">
      <c r="A202" s="12"/>
      <c r="B202" s="358"/>
      <c r="C202" s="358"/>
      <c r="D202" s="358"/>
      <c r="E202" s="358"/>
      <c r="F202" s="358"/>
      <c r="G202" s="358"/>
      <c r="H202" s="358"/>
      <c r="I202" s="358"/>
      <c r="J202" s="358"/>
      <c r="K202" s="358"/>
      <c r="L202" s="358"/>
      <c r="M202" s="358"/>
      <c r="N202" s="358"/>
      <c r="O202" s="358"/>
      <c r="P202" s="358"/>
      <c r="Q202" s="358"/>
      <c r="R202" s="358"/>
      <c r="S202" s="358"/>
      <c r="T202" s="358"/>
      <c r="U202" s="358"/>
      <c r="V202" s="358"/>
      <c r="W202" s="358"/>
      <c r="X202" s="358"/>
    </row>
    <row r="203" spans="1:58" s="2" customFormat="1" ht="14.4" hidden="1" customHeight="1" x14ac:dyDescent="0.3">
      <c r="A203" s="12"/>
      <c r="B203" s="539" t="s">
        <v>227</v>
      </c>
      <c r="C203" s="540"/>
      <c r="D203" s="540"/>
      <c r="E203" s="540"/>
      <c r="F203" s="540"/>
      <c r="G203" s="540"/>
      <c r="H203" s="540"/>
      <c r="I203" s="540"/>
      <c r="J203" s="540"/>
      <c r="K203" s="540"/>
      <c r="L203" s="540"/>
      <c r="M203" s="540"/>
      <c r="N203" s="540"/>
      <c r="O203" s="540"/>
      <c r="P203" s="540"/>
      <c r="Q203" s="540"/>
      <c r="R203" s="540"/>
      <c r="S203" s="540"/>
      <c r="T203" s="540"/>
      <c r="U203" s="540"/>
      <c r="V203" s="540"/>
      <c r="W203" s="540"/>
      <c r="X203" s="541"/>
      <c r="Y203" s="6"/>
    </row>
    <row r="204" spans="1:58" s="2" customFormat="1" ht="14.4" hidden="1" customHeight="1" x14ac:dyDescent="0.3">
      <c r="A204" s="96"/>
      <c r="B204" s="586" t="s">
        <v>228</v>
      </c>
      <c r="C204" s="586"/>
      <c r="D204" s="586"/>
      <c r="E204" s="586"/>
      <c r="F204" s="586"/>
      <c r="G204" s="586"/>
      <c r="H204" s="586"/>
      <c r="I204" s="586"/>
      <c r="J204" s="586"/>
      <c r="K204" s="586"/>
      <c r="L204" s="586"/>
      <c r="M204" s="586"/>
      <c r="N204" s="586"/>
      <c r="O204" s="586"/>
      <c r="P204" s="586"/>
      <c r="Q204" s="586"/>
      <c r="R204" s="586"/>
      <c r="S204" s="586"/>
      <c r="T204" s="586"/>
      <c r="U204" s="586"/>
      <c r="V204" s="586"/>
      <c r="W204" s="586"/>
      <c r="X204" s="586"/>
      <c r="Y204" s="54"/>
      <c r="Z204" s="54"/>
      <c r="AA204" s="54"/>
      <c r="AB204" s="54"/>
      <c r="AC204" s="54"/>
      <c r="AD204" s="54"/>
      <c r="AE204" s="54"/>
      <c r="AF204" s="54"/>
    </row>
    <row r="205" spans="1:58" s="2" customFormat="1" ht="100.2" hidden="1" customHeight="1" x14ac:dyDescent="0.3">
      <c r="A205" s="96"/>
      <c r="B205" s="546">
        <f>AANVRAAG!B256</f>
        <v>0</v>
      </c>
      <c r="C205" s="546"/>
      <c r="D205" s="546"/>
      <c r="E205" s="546"/>
      <c r="F205" s="546"/>
      <c r="G205" s="546"/>
      <c r="H205" s="546"/>
      <c r="I205" s="546"/>
      <c r="J205" s="546"/>
      <c r="K205" s="546"/>
      <c r="L205" s="546"/>
      <c r="M205" s="546"/>
      <c r="N205" s="546"/>
      <c r="O205" s="546"/>
      <c r="P205" s="546"/>
      <c r="Q205" s="546"/>
      <c r="R205" s="546"/>
      <c r="S205" s="546"/>
      <c r="T205" s="546"/>
      <c r="U205" s="546"/>
      <c r="V205" s="546"/>
      <c r="W205" s="546"/>
      <c r="X205" s="546"/>
      <c r="Y205" s="54"/>
      <c r="Z205" s="54"/>
      <c r="AA205" s="54"/>
      <c r="AB205" s="54"/>
      <c r="AC205" s="54"/>
      <c r="AD205" s="54"/>
      <c r="AE205" s="54"/>
      <c r="AF205" s="54"/>
    </row>
    <row r="206" spans="1:58" s="325" customFormat="1" ht="14.4" hidden="1" customHeight="1" x14ac:dyDescent="0.3">
      <c r="A206" s="587"/>
      <c r="B206" s="548" t="s">
        <v>219</v>
      </c>
      <c r="C206" s="548"/>
      <c r="D206" s="556" t="s">
        <v>32</v>
      </c>
      <c r="E206" s="556"/>
      <c r="F206" s="556"/>
      <c r="G206" s="556"/>
      <c r="H206" s="556"/>
      <c r="I206" s="556"/>
      <c r="J206" s="556"/>
      <c r="K206" s="556"/>
      <c r="L206" s="556"/>
      <c r="M206" s="556"/>
      <c r="N206" s="556"/>
      <c r="O206" s="556"/>
      <c r="P206" s="556"/>
      <c r="Q206" s="556"/>
      <c r="R206" s="556"/>
      <c r="S206" s="556"/>
      <c r="T206" s="556"/>
      <c r="U206" s="556"/>
      <c r="V206" s="556"/>
      <c r="W206" s="556"/>
      <c r="X206" s="556"/>
      <c r="Y206" s="324"/>
    </row>
    <row r="207" spans="1:58" s="325" customFormat="1" hidden="1" x14ac:dyDescent="0.3">
      <c r="A207" s="587"/>
      <c r="B207" s="548" t="s">
        <v>220</v>
      </c>
      <c r="C207" s="548"/>
      <c r="D207" s="573"/>
      <c r="E207" s="573"/>
      <c r="F207" s="573"/>
      <c r="G207" s="573"/>
      <c r="H207" s="573"/>
      <c r="I207" s="573"/>
      <c r="J207" s="573"/>
      <c r="K207" s="573"/>
      <c r="L207" s="573"/>
      <c r="M207" s="573"/>
      <c r="N207" s="573"/>
      <c r="O207" s="573"/>
      <c r="P207" s="573"/>
      <c r="Q207" s="573"/>
      <c r="R207" s="573"/>
      <c r="S207" s="573"/>
      <c r="T207" s="573"/>
      <c r="U207" s="573"/>
      <c r="V207" s="573"/>
      <c r="W207" s="573"/>
      <c r="X207" s="573"/>
      <c r="Y207" s="326"/>
    </row>
    <row r="208" spans="1:58" s="2" customFormat="1" ht="7.95" hidden="1" customHeight="1" x14ac:dyDescent="0.3">
      <c r="A208" s="12"/>
      <c r="B208" s="516"/>
      <c r="C208" s="516"/>
      <c r="D208" s="516"/>
      <c r="E208" s="516"/>
      <c r="F208" s="516"/>
      <c r="G208" s="516"/>
      <c r="H208" s="516"/>
      <c r="I208" s="516"/>
      <c r="J208" s="516"/>
      <c r="K208" s="516"/>
      <c r="L208" s="516"/>
      <c r="M208" s="516"/>
      <c r="N208" s="516"/>
      <c r="O208" s="516"/>
      <c r="P208" s="516"/>
      <c r="Q208" s="516"/>
      <c r="R208" s="516"/>
      <c r="S208" s="516"/>
      <c r="T208" s="516"/>
      <c r="U208" s="516"/>
      <c r="V208" s="516"/>
      <c r="W208" s="516"/>
      <c r="X208" s="516"/>
    </row>
    <row r="209" spans="1:33" s="2" customFormat="1" ht="15" hidden="1" customHeight="1" x14ac:dyDescent="0.3">
      <c r="A209" s="96"/>
      <c r="B209" s="542" t="s">
        <v>229</v>
      </c>
      <c r="C209" s="543"/>
      <c r="D209" s="543"/>
      <c r="E209" s="543"/>
      <c r="F209" s="543"/>
      <c r="G209" s="543"/>
      <c r="H209" s="543"/>
      <c r="I209" s="543"/>
      <c r="J209" s="543"/>
      <c r="K209" s="543"/>
      <c r="L209" s="543"/>
      <c r="M209" s="543"/>
      <c r="N209" s="543"/>
      <c r="O209" s="543"/>
      <c r="P209" s="543"/>
      <c r="Q209" s="543"/>
      <c r="R209" s="543"/>
      <c r="S209" s="543"/>
      <c r="T209" s="543"/>
      <c r="U209" s="543"/>
      <c r="V209" s="543"/>
      <c r="W209" s="543"/>
      <c r="X209" s="544"/>
      <c r="AB209" s="308"/>
    </row>
    <row r="210" spans="1:33" s="2" customFormat="1" ht="14.4" hidden="1" customHeight="1" x14ac:dyDescent="0.3">
      <c r="A210" s="96"/>
      <c r="B210" s="545" t="s">
        <v>230</v>
      </c>
      <c r="C210" s="545"/>
      <c r="D210" s="545"/>
      <c r="E210" s="545"/>
      <c r="F210" s="545"/>
      <c r="G210" s="545"/>
      <c r="H210" s="545"/>
      <c r="I210" s="545"/>
      <c r="J210" s="545"/>
      <c r="K210" s="545"/>
      <c r="L210" s="545"/>
      <c r="M210" s="545"/>
      <c r="N210" s="545"/>
      <c r="O210" s="545"/>
      <c r="P210" s="545"/>
      <c r="Q210" s="545"/>
      <c r="R210" s="545"/>
      <c r="S210" s="545"/>
      <c r="T210" s="545"/>
      <c r="U210" s="545"/>
      <c r="V210" s="545"/>
      <c r="W210" s="545"/>
      <c r="X210" s="545"/>
      <c r="Y210" s="54"/>
      <c r="Z210" s="54"/>
      <c r="AA210" s="54"/>
      <c r="AB210" s="54"/>
      <c r="AC210" s="54"/>
      <c r="AD210" s="54"/>
      <c r="AE210" s="54"/>
      <c r="AF210" s="54"/>
    </row>
    <row r="211" spans="1:33" s="2" customFormat="1" ht="100.2" hidden="1" customHeight="1" x14ac:dyDescent="0.3">
      <c r="A211" s="12"/>
      <c r="B211" s="516"/>
      <c r="C211" s="516"/>
      <c r="D211" s="516"/>
      <c r="E211" s="516"/>
      <c r="F211" s="516"/>
      <c r="G211" s="516"/>
      <c r="H211" s="516"/>
      <c r="I211" s="516"/>
      <c r="J211" s="516"/>
      <c r="K211" s="516"/>
      <c r="L211" s="516"/>
      <c r="M211" s="516"/>
      <c r="N211" s="516"/>
      <c r="O211" s="516"/>
      <c r="P211" s="516"/>
      <c r="Q211" s="516"/>
      <c r="R211" s="516"/>
      <c r="S211" s="516"/>
      <c r="T211" s="516"/>
      <c r="U211" s="516"/>
      <c r="V211" s="516"/>
      <c r="W211" s="516"/>
      <c r="X211" s="516"/>
    </row>
    <row r="212" spans="1:33" s="2" customFormat="1" ht="15" hidden="1" customHeight="1" x14ac:dyDescent="0.3">
      <c r="A212" s="96"/>
      <c r="B212" s="542" t="s">
        <v>76</v>
      </c>
      <c r="C212" s="543"/>
      <c r="D212" s="543"/>
      <c r="E212" s="543"/>
      <c r="F212" s="543"/>
      <c r="G212" s="543"/>
      <c r="H212" s="543"/>
      <c r="I212" s="543"/>
      <c r="J212" s="543"/>
      <c r="K212" s="543"/>
      <c r="L212" s="543"/>
      <c r="M212" s="543"/>
      <c r="N212" s="543"/>
      <c r="O212" s="543"/>
      <c r="P212" s="543"/>
      <c r="Q212" s="543"/>
      <c r="R212" s="543"/>
      <c r="S212" s="543"/>
      <c r="T212" s="543"/>
      <c r="U212" s="543"/>
      <c r="V212" s="543"/>
      <c r="W212" s="543"/>
      <c r="X212" s="544"/>
      <c r="AB212" s="308"/>
    </row>
    <row r="213" spans="1:33" s="2" customFormat="1" ht="7.95" hidden="1" customHeight="1" x14ac:dyDescent="0.3">
      <c r="A213" s="12"/>
      <c r="B213" s="398"/>
      <c r="C213" s="398"/>
      <c r="D213" s="398"/>
      <c r="E213" s="398"/>
      <c r="F213" s="398"/>
      <c r="G213" s="398"/>
      <c r="H213" s="398"/>
      <c r="I213" s="398"/>
      <c r="J213" s="398"/>
      <c r="K213" s="398"/>
      <c r="L213" s="398"/>
      <c r="M213" s="398"/>
      <c r="N213" s="398"/>
      <c r="O213" s="398"/>
      <c r="P213" s="398"/>
      <c r="Q213" s="398"/>
      <c r="R213" s="398"/>
      <c r="S213" s="398"/>
      <c r="T213" s="398"/>
      <c r="U213" s="398"/>
      <c r="V213" s="398"/>
      <c r="W213" s="398"/>
      <c r="X213" s="398"/>
    </row>
    <row r="214" spans="1:33" s="2" customFormat="1" ht="12.75" hidden="1" customHeight="1" x14ac:dyDescent="0.3">
      <c r="A214" s="15" t="str">
        <f>AANVRAAG!A259</f>
        <v>4.</v>
      </c>
      <c r="B214" s="542">
        <f>AANVRAAG!B259</f>
        <v>0</v>
      </c>
      <c r="C214" s="543"/>
      <c r="D214" s="543"/>
      <c r="E214" s="543"/>
      <c r="F214" s="543"/>
      <c r="G214" s="543"/>
      <c r="H214" s="543"/>
      <c r="I214" s="543"/>
      <c r="J214" s="543"/>
      <c r="K214" s="543"/>
      <c r="L214" s="543"/>
      <c r="M214" s="543"/>
      <c r="N214" s="543"/>
      <c r="O214" s="543"/>
      <c r="P214" s="543"/>
      <c r="Q214" s="543"/>
      <c r="R214" s="543"/>
      <c r="S214" s="543"/>
      <c r="T214" s="543"/>
      <c r="U214" s="543"/>
      <c r="V214" s="544"/>
      <c r="W214" s="464">
        <f>SUM(W216:X230)</f>
        <v>0</v>
      </c>
      <c r="X214" s="465"/>
      <c r="Y214" s="54"/>
      <c r="Z214" s="54"/>
      <c r="AA214" s="54"/>
      <c r="AB214" s="54"/>
      <c r="AC214" s="54"/>
      <c r="AD214" s="54"/>
      <c r="AE214" s="54"/>
      <c r="AF214" s="54"/>
      <c r="AG214" s="54"/>
    </row>
    <row r="215" spans="1:33" s="2" customFormat="1" ht="7.95" hidden="1" customHeight="1" x14ac:dyDescent="0.3">
      <c r="A215" s="12"/>
      <c r="B215" s="358"/>
      <c r="C215" s="358"/>
      <c r="D215" s="358"/>
      <c r="E215" s="358"/>
      <c r="F215" s="358"/>
      <c r="G215" s="358"/>
      <c r="H215" s="358"/>
      <c r="I215" s="358"/>
      <c r="J215" s="358"/>
      <c r="K215" s="358"/>
      <c r="L215" s="358"/>
      <c r="M215" s="358"/>
      <c r="N215" s="358"/>
      <c r="O215" s="358"/>
      <c r="P215" s="358"/>
      <c r="Q215" s="358"/>
      <c r="R215" s="358"/>
      <c r="S215" s="358"/>
      <c r="T215" s="358"/>
      <c r="U215" s="358"/>
      <c r="V215" s="358"/>
      <c r="W215" s="358"/>
      <c r="X215" s="358"/>
    </row>
    <row r="216" spans="1:33" s="2" customFormat="1" ht="12.75" hidden="1" customHeight="1" x14ac:dyDescent="0.3">
      <c r="A216" s="52"/>
      <c r="B216" s="547">
        <f>AANVRAAG!B261</f>
        <v>0</v>
      </c>
      <c r="C216" s="547"/>
      <c r="D216" s="547"/>
      <c r="E216" s="547"/>
      <c r="F216" s="547"/>
      <c r="G216" s="547"/>
      <c r="H216" s="547"/>
      <c r="I216" s="547"/>
      <c r="J216" s="547"/>
      <c r="K216" s="547"/>
      <c r="L216" s="547"/>
      <c r="M216" s="547"/>
      <c r="N216" s="547"/>
      <c r="O216" s="547"/>
      <c r="P216" s="547"/>
      <c r="Q216" s="547"/>
      <c r="R216" s="547"/>
      <c r="S216" s="547"/>
      <c r="T216" s="547"/>
      <c r="U216" s="547"/>
      <c r="V216" s="547"/>
      <c r="W216" s="569">
        <f>AANVRAAG!W261</f>
        <v>0</v>
      </c>
      <c r="X216" s="569"/>
      <c r="Y216" s="54"/>
      <c r="Z216" s="54"/>
      <c r="AA216" s="54"/>
      <c r="AB216" s="54"/>
      <c r="AC216" s="54"/>
      <c r="AD216" s="54"/>
      <c r="AE216" s="54"/>
      <c r="AF216" s="54"/>
      <c r="AG216" s="54"/>
    </row>
    <row r="217" spans="1:33" s="2" customFormat="1" ht="12.75" hidden="1" customHeight="1" x14ac:dyDescent="0.3">
      <c r="A217" s="52"/>
      <c r="B217" s="547">
        <f>AANVRAAG!B262</f>
        <v>0</v>
      </c>
      <c r="C217" s="547"/>
      <c r="D217" s="547"/>
      <c r="E217" s="547"/>
      <c r="F217" s="547"/>
      <c r="G217" s="547"/>
      <c r="H217" s="547"/>
      <c r="I217" s="547"/>
      <c r="J217" s="547"/>
      <c r="K217" s="547"/>
      <c r="L217" s="547"/>
      <c r="M217" s="547"/>
      <c r="N217" s="547"/>
      <c r="O217" s="547"/>
      <c r="P217" s="547"/>
      <c r="Q217" s="547"/>
      <c r="R217" s="547"/>
      <c r="S217" s="547"/>
      <c r="T217" s="547"/>
      <c r="U217" s="547"/>
      <c r="V217" s="547"/>
      <c r="W217" s="569">
        <f>AANVRAAG!W262</f>
        <v>0</v>
      </c>
      <c r="X217" s="569"/>
      <c r="Y217" s="54"/>
      <c r="Z217" s="54"/>
      <c r="AA217" s="54"/>
      <c r="AB217" s="54"/>
      <c r="AC217" s="54"/>
      <c r="AD217" s="54"/>
      <c r="AE217" s="54"/>
      <c r="AF217" s="54"/>
      <c r="AG217" s="54"/>
    </row>
    <row r="218" spans="1:33" s="2" customFormat="1" ht="12.75" hidden="1" customHeight="1" x14ac:dyDescent="0.3">
      <c r="A218" s="52"/>
      <c r="B218" s="547">
        <f>AANVRAAG!B263</f>
        <v>0</v>
      </c>
      <c r="C218" s="547"/>
      <c r="D218" s="547"/>
      <c r="E218" s="547"/>
      <c r="F218" s="547"/>
      <c r="G218" s="547"/>
      <c r="H218" s="547"/>
      <c r="I218" s="547"/>
      <c r="J218" s="547"/>
      <c r="K218" s="547"/>
      <c r="L218" s="547"/>
      <c r="M218" s="547"/>
      <c r="N218" s="547"/>
      <c r="O218" s="547"/>
      <c r="P218" s="547"/>
      <c r="Q218" s="547"/>
      <c r="R218" s="547"/>
      <c r="S218" s="547"/>
      <c r="T218" s="547"/>
      <c r="U218" s="547"/>
      <c r="V218" s="547"/>
      <c r="W218" s="569">
        <f>AANVRAAG!W263</f>
        <v>0</v>
      </c>
      <c r="X218" s="569"/>
      <c r="Y218" s="54"/>
      <c r="Z218" s="54"/>
      <c r="AA218" s="54"/>
      <c r="AB218" s="54"/>
      <c r="AC218" s="54"/>
      <c r="AD218" s="54"/>
      <c r="AE218" s="54"/>
      <c r="AF218" s="54"/>
      <c r="AG218" s="54"/>
    </row>
    <row r="219" spans="1:33" s="2" customFormat="1" ht="12.75" hidden="1" customHeight="1" x14ac:dyDescent="0.3">
      <c r="A219" s="52"/>
      <c r="B219" s="547">
        <f>AANVRAAG!B264</f>
        <v>0</v>
      </c>
      <c r="C219" s="547"/>
      <c r="D219" s="547"/>
      <c r="E219" s="547"/>
      <c r="F219" s="547"/>
      <c r="G219" s="547"/>
      <c r="H219" s="547"/>
      <c r="I219" s="547"/>
      <c r="J219" s="547"/>
      <c r="K219" s="547"/>
      <c r="L219" s="547"/>
      <c r="M219" s="547"/>
      <c r="N219" s="547"/>
      <c r="O219" s="547"/>
      <c r="P219" s="547"/>
      <c r="Q219" s="547"/>
      <c r="R219" s="547"/>
      <c r="S219" s="547"/>
      <c r="T219" s="547"/>
      <c r="U219" s="547"/>
      <c r="V219" s="547"/>
      <c r="W219" s="569">
        <f>AANVRAAG!W264</f>
        <v>0</v>
      </c>
      <c r="X219" s="569"/>
      <c r="Y219" s="54"/>
      <c r="Z219" s="54"/>
      <c r="AA219" s="54"/>
      <c r="AB219" s="54"/>
      <c r="AC219" s="54"/>
      <c r="AD219" s="54"/>
      <c r="AE219" s="54"/>
      <c r="AF219" s="54"/>
      <c r="AG219" s="54"/>
    </row>
    <row r="220" spans="1:33" s="2" customFormat="1" ht="12.75" hidden="1" customHeight="1" x14ac:dyDescent="0.3">
      <c r="A220" s="52"/>
      <c r="B220" s="547">
        <f>AANVRAAG!B265</f>
        <v>0</v>
      </c>
      <c r="C220" s="547"/>
      <c r="D220" s="547"/>
      <c r="E220" s="547"/>
      <c r="F220" s="547"/>
      <c r="G220" s="547"/>
      <c r="H220" s="547"/>
      <c r="I220" s="547"/>
      <c r="J220" s="547"/>
      <c r="K220" s="547"/>
      <c r="L220" s="547"/>
      <c r="M220" s="547"/>
      <c r="N220" s="547"/>
      <c r="O220" s="547"/>
      <c r="P220" s="547"/>
      <c r="Q220" s="547"/>
      <c r="R220" s="547"/>
      <c r="S220" s="547"/>
      <c r="T220" s="547"/>
      <c r="U220" s="547"/>
      <c r="V220" s="547"/>
      <c r="W220" s="569">
        <f>AANVRAAG!W265</f>
        <v>0</v>
      </c>
      <c r="X220" s="569"/>
      <c r="Y220" s="54"/>
      <c r="Z220" s="54"/>
      <c r="AA220" s="54"/>
      <c r="AB220" s="54"/>
      <c r="AC220" s="54"/>
      <c r="AD220" s="54"/>
      <c r="AE220" s="54"/>
      <c r="AF220" s="54"/>
      <c r="AG220" s="54"/>
    </row>
    <row r="221" spans="1:33" s="2" customFormat="1" ht="12.75" hidden="1" customHeight="1" x14ac:dyDescent="0.3">
      <c r="A221" s="52"/>
      <c r="B221" s="547">
        <f>AANVRAAG!B266</f>
        <v>0</v>
      </c>
      <c r="C221" s="547"/>
      <c r="D221" s="547"/>
      <c r="E221" s="547"/>
      <c r="F221" s="547"/>
      <c r="G221" s="547"/>
      <c r="H221" s="547"/>
      <c r="I221" s="547"/>
      <c r="J221" s="547"/>
      <c r="K221" s="547"/>
      <c r="L221" s="547"/>
      <c r="M221" s="547"/>
      <c r="N221" s="547"/>
      <c r="O221" s="547"/>
      <c r="P221" s="547"/>
      <c r="Q221" s="547"/>
      <c r="R221" s="547"/>
      <c r="S221" s="547"/>
      <c r="T221" s="547"/>
      <c r="U221" s="547"/>
      <c r="V221" s="547"/>
      <c r="W221" s="569">
        <f>AANVRAAG!W266</f>
        <v>0</v>
      </c>
      <c r="X221" s="569"/>
      <c r="Y221" s="54"/>
      <c r="Z221" s="54"/>
      <c r="AA221" s="54"/>
      <c r="AB221" s="54"/>
      <c r="AC221" s="54"/>
      <c r="AD221" s="54"/>
      <c r="AE221" s="54"/>
      <c r="AF221" s="54"/>
      <c r="AG221" s="54"/>
    </row>
    <row r="222" spans="1:33" s="2" customFormat="1" ht="12.75" hidden="1" customHeight="1" x14ac:dyDescent="0.3">
      <c r="A222" s="52"/>
      <c r="B222" s="547">
        <f>AANVRAAG!B267</f>
        <v>0</v>
      </c>
      <c r="C222" s="547"/>
      <c r="D222" s="547"/>
      <c r="E222" s="547"/>
      <c r="F222" s="547"/>
      <c r="G222" s="547"/>
      <c r="H222" s="547"/>
      <c r="I222" s="547"/>
      <c r="J222" s="547"/>
      <c r="K222" s="547"/>
      <c r="L222" s="547"/>
      <c r="M222" s="547"/>
      <c r="N222" s="547"/>
      <c r="O222" s="547"/>
      <c r="P222" s="547"/>
      <c r="Q222" s="547"/>
      <c r="R222" s="547"/>
      <c r="S222" s="547"/>
      <c r="T222" s="547"/>
      <c r="U222" s="547"/>
      <c r="V222" s="547"/>
      <c r="W222" s="569">
        <f>AANVRAAG!W267</f>
        <v>0</v>
      </c>
      <c r="X222" s="569"/>
      <c r="Y222" s="54"/>
      <c r="Z222" s="54"/>
      <c r="AA222" s="54"/>
      <c r="AB222" s="54"/>
      <c r="AC222" s="54"/>
      <c r="AD222" s="54"/>
      <c r="AE222" s="54"/>
      <c r="AF222" s="54"/>
      <c r="AG222" s="54"/>
    </row>
    <row r="223" spans="1:33" s="2" customFormat="1" ht="12.75" hidden="1" customHeight="1" x14ac:dyDescent="0.3">
      <c r="A223" s="52"/>
      <c r="B223" s="547">
        <f>AANVRAAG!B268</f>
        <v>0</v>
      </c>
      <c r="C223" s="547"/>
      <c r="D223" s="547"/>
      <c r="E223" s="547"/>
      <c r="F223" s="547"/>
      <c r="G223" s="547"/>
      <c r="H223" s="547"/>
      <c r="I223" s="547"/>
      <c r="J223" s="547"/>
      <c r="K223" s="547"/>
      <c r="L223" s="547"/>
      <c r="M223" s="547"/>
      <c r="N223" s="547"/>
      <c r="O223" s="547"/>
      <c r="P223" s="547"/>
      <c r="Q223" s="547"/>
      <c r="R223" s="547"/>
      <c r="S223" s="547"/>
      <c r="T223" s="547"/>
      <c r="U223" s="547"/>
      <c r="V223" s="547"/>
      <c r="W223" s="569">
        <f>AANVRAAG!W268</f>
        <v>0</v>
      </c>
      <c r="X223" s="569"/>
      <c r="Y223" s="54"/>
      <c r="Z223" s="54"/>
      <c r="AA223" s="54"/>
      <c r="AB223" s="54"/>
      <c r="AC223" s="54"/>
      <c r="AD223" s="54"/>
      <c r="AE223" s="54"/>
      <c r="AF223" s="54"/>
      <c r="AG223" s="54"/>
    </row>
    <row r="224" spans="1:33" s="2" customFormat="1" ht="12.75" hidden="1" customHeight="1" x14ac:dyDescent="0.3">
      <c r="A224" s="52"/>
      <c r="B224" s="547">
        <f>AANVRAAG!B269</f>
        <v>0</v>
      </c>
      <c r="C224" s="547"/>
      <c r="D224" s="547"/>
      <c r="E224" s="547"/>
      <c r="F224" s="547"/>
      <c r="G224" s="547"/>
      <c r="H224" s="547"/>
      <c r="I224" s="547"/>
      <c r="J224" s="547"/>
      <c r="K224" s="547"/>
      <c r="L224" s="547"/>
      <c r="M224" s="547"/>
      <c r="N224" s="547"/>
      <c r="O224" s="547"/>
      <c r="P224" s="547"/>
      <c r="Q224" s="547"/>
      <c r="R224" s="547"/>
      <c r="S224" s="547"/>
      <c r="T224" s="547"/>
      <c r="U224" s="547"/>
      <c r="V224" s="547"/>
      <c r="W224" s="569">
        <f>AANVRAAG!W269</f>
        <v>0</v>
      </c>
      <c r="X224" s="569"/>
      <c r="Y224" s="54"/>
      <c r="Z224" s="54"/>
      <c r="AA224" s="54"/>
      <c r="AB224" s="54"/>
      <c r="AC224" s="54"/>
      <c r="AD224" s="54"/>
      <c r="AE224" s="54"/>
      <c r="AF224" s="54"/>
      <c r="AG224" s="54"/>
    </row>
    <row r="225" spans="1:33" s="2" customFormat="1" ht="12.75" hidden="1" customHeight="1" x14ac:dyDescent="0.3">
      <c r="A225" s="52"/>
      <c r="B225" s="547">
        <f>AANVRAAG!B270</f>
        <v>0</v>
      </c>
      <c r="C225" s="547"/>
      <c r="D225" s="547"/>
      <c r="E225" s="547"/>
      <c r="F225" s="547"/>
      <c r="G225" s="547"/>
      <c r="H225" s="547"/>
      <c r="I225" s="547"/>
      <c r="J225" s="547"/>
      <c r="K225" s="547"/>
      <c r="L225" s="547"/>
      <c r="M225" s="547"/>
      <c r="N225" s="547"/>
      <c r="O225" s="547"/>
      <c r="P225" s="547"/>
      <c r="Q225" s="547"/>
      <c r="R225" s="547"/>
      <c r="S225" s="547"/>
      <c r="T225" s="547"/>
      <c r="U225" s="547"/>
      <c r="V225" s="547"/>
      <c r="W225" s="569">
        <f>AANVRAAG!W270</f>
        <v>0</v>
      </c>
      <c r="X225" s="569"/>
      <c r="Y225" s="54"/>
      <c r="Z225" s="54"/>
      <c r="AA225" s="54"/>
      <c r="AB225" s="54"/>
      <c r="AC225" s="54"/>
      <c r="AD225" s="54"/>
      <c r="AE225" s="54"/>
      <c r="AF225" s="54"/>
      <c r="AG225" s="54"/>
    </row>
    <row r="226" spans="1:33" s="2" customFormat="1" ht="12.75" hidden="1" customHeight="1" x14ac:dyDescent="0.3">
      <c r="A226" s="52"/>
      <c r="B226" s="547">
        <f>AANVRAAG!B271</f>
        <v>0</v>
      </c>
      <c r="C226" s="547"/>
      <c r="D226" s="547"/>
      <c r="E226" s="547"/>
      <c r="F226" s="547"/>
      <c r="G226" s="547"/>
      <c r="H226" s="547"/>
      <c r="I226" s="547"/>
      <c r="J226" s="547"/>
      <c r="K226" s="547"/>
      <c r="L226" s="547"/>
      <c r="M226" s="547"/>
      <c r="N226" s="547"/>
      <c r="O226" s="547"/>
      <c r="P226" s="547"/>
      <c r="Q226" s="547"/>
      <c r="R226" s="547"/>
      <c r="S226" s="547"/>
      <c r="T226" s="547"/>
      <c r="U226" s="547"/>
      <c r="V226" s="547"/>
      <c r="W226" s="569">
        <f>AANVRAAG!W271</f>
        <v>0</v>
      </c>
      <c r="X226" s="569"/>
      <c r="Y226" s="54"/>
      <c r="Z226" s="54"/>
      <c r="AA226" s="54"/>
      <c r="AB226" s="54"/>
      <c r="AC226" s="54"/>
      <c r="AD226" s="54"/>
      <c r="AE226" s="54"/>
      <c r="AF226" s="54"/>
      <c r="AG226" s="54"/>
    </row>
    <row r="227" spans="1:33" s="2" customFormat="1" ht="12.75" hidden="1" customHeight="1" x14ac:dyDescent="0.3">
      <c r="A227" s="52"/>
      <c r="B227" s="547">
        <f>AANVRAAG!B272</f>
        <v>0</v>
      </c>
      <c r="C227" s="547"/>
      <c r="D227" s="547"/>
      <c r="E227" s="547"/>
      <c r="F227" s="547"/>
      <c r="G227" s="547"/>
      <c r="H227" s="547"/>
      <c r="I227" s="547"/>
      <c r="J227" s="547"/>
      <c r="K227" s="547"/>
      <c r="L227" s="547"/>
      <c r="M227" s="547"/>
      <c r="N227" s="547"/>
      <c r="O227" s="547"/>
      <c r="P227" s="547"/>
      <c r="Q227" s="547"/>
      <c r="R227" s="547"/>
      <c r="S227" s="547"/>
      <c r="T227" s="547"/>
      <c r="U227" s="547"/>
      <c r="V227" s="547"/>
      <c r="W227" s="569">
        <f>AANVRAAG!W272</f>
        <v>0</v>
      </c>
      <c r="X227" s="569"/>
      <c r="Y227" s="54"/>
      <c r="Z227" s="54"/>
      <c r="AA227" s="54"/>
      <c r="AB227" s="54"/>
      <c r="AC227" s="54"/>
      <c r="AD227" s="54"/>
      <c r="AE227" s="54"/>
      <c r="AF227" s="54"/>
      <c r="AG227" s="54"/>
    </row>
    <row r="228" spans="1:33" s="2" customFormat="1" ht="12.75" hidden="1" customHeight="1" x14ac:dyDescent="0.3">
      <c r="A228" s="52"/>
      <c r="B228" s="547">
        <f>AANVRAAG!B273</f>
        <v>0</v>
      </c>
      <c r="C228" s="547"/>
      <c r="D228" s="547"/>
      <c r="E228" s="547"/>
      <c r="F228" s="547"/>
      <c r="G228" s="547"/>
      <c r="H228" s="547"/>
      <c r="I228" s="547"/>
      <c r="J228" s="547"/>
      <c r="K228" s="547"/>
      <c r="L228" s="547"/>
      <c r="M228" s="547"/>
      <c r="N228" s="547"/>
      <c r="O228" s="547"/>
      <c r="P228" s="547"/>
      <c r="Q228" s="547"/>
      <c r="R228" s="547"/>
      <c r="S228" s="547"/>
      <c r="T228" s="547"/>
      <c r="U228" s="547"/>
      <c r="V228" s="547"/>
      <c r="W228" s="569">
        <f>AANVRAAG!W273</f>
        <v>0</v>
      </c>
      <c r="X228" s="569"/>
      <c r="Y228" s="54"/>
      <c r="Z228" s="54"/>
      <c r="AA228" s="54"/>
      <c r="AB228" s="54"/>
      <c r="AC228" s="54"/>
      <c r="AD228" s="54"/>
      <c r="AE228" s="54"/>
      <c r="AF228" s="54"/>
      <c r="AG228" s="54"/>
    </row>
    <row r="229" spans="1:33" s="2" customFormat="1" ht="12.75" hidden="1" customHeight="1" x14ac:dyDescent="0.3">
      <c r="A229" s="52"/>
      <c r="B229" s="547">
        <f>AANVRAAG!B274</f>
        <v>0</v>
      </c>
      <c r="C229" s="547"/>
      <c r="D229" s="547"/>
      <c r="E229" s="547"/>
      <c r="F229" s="547"/>
      <c r="G229" s="547"/>
      <c r="H229" s="547"/>
      <c r="I229" s="547"/>
      <c r="J229" s="547"/>
      <c r="K229" s="547"/>
      <c r="L229" s="547"/>
      <c r="M229" s="547"/>
      <c r="N229" s="547"/>
      <c r="O229" s="547"/>
      <c r="P229" s="547"/>
      <c r="Q229" s="547"/>
      <c r="R229" s="547"/>
      <c r="S229" s="547"/>
      <c r="T229" s="547"/>
      <c r="U229" s="547"/>
      <c r="V229" s="547"/>
      <c r="W229" s="569">
        <f>AANVRAAG!W274</f>
        <v>0</v>
      </c>
      <c r="X229" s="569"/>
      <c r="Y229" s="54"/>
      <c r="Z229" s="54"/>
      <c r="AA229" s="54"/>
      <c r="AB229" s="54"/>
      <c r="AC229" s="54"/>
      <c r="AD229" s="54"/>
      <c r="AE229" s="54"/>
      <c r="AF229" s="54"/>
      <c r="AG229" s="54"/>
    </row>
    <row r="230" spans="1:33" s="2" customFormat="1" ht="12.75" hidden="1" customHeight="1" x14ac:dyDescent="0.3">
      <c r="A230" s="52"/>
      <c r="B230" s="547">
        <f>AANVRAAG!B275</f>
        <v>0</v>
      </c>
      <c r="C230" s="547"/>
      <c r="D230" s="547"/>
      <c r="E230" s="547"/>
      <c r="F230" s="547"/>
      <c r="G230" s="547"/>
      <c r="H230" s="547"/>
      <c r="I230" s="547"/>
      <c r="J230" s="547"/>
      <c r="K230" s="547"/>
      <c r="L230" s="547"/>
      <c r="M230" s="547"/>
      <c r="N230" s="547"/>
      <c r="O230" s="547"/>
      <c r="P230" s="547"/>
      <c r="Q230" s="547"/>
      <c r="R230" s="547"/>
      <c r="S230" s="547"/>
      <c r="T230" s="547"/>
      <c r="U230" s="547"/>
      <c r="V230" s="547"/>
      <c r="W230" s="569">
        <f>AANVRAAG!W275</f>
        <v>0</v>
      </c>
      <c r="X230" s="569"/>
      <c r="Y230" s="54"/>
      <c r="Z230" s="54"/>
      <c r="AA230" s="54"/>
      <c r="AB230" s="54"/>
      <c r="AC230" s="54"/>
      <c r="AD230" s="54"/>
      <c r="AE230" s="54"/>
      <c r="AF230" s="54"/>
      <c r="AG230" s="54"/>
    </row>
    <row r="231" spans="1:33" s="2" customFormat="1" ht="7.95" hidden="1" customHeight="1" x14ac:dyDescent="0.3">
      <c r="A231" s="12"/>
      <c r="B231" s="358"/>
      <c r="C231" s="358"/>
      <c r="D231" s="358"/>
      <c r="E231" s="358"/>
      <c r="F231" s="358"/>
      <c r="G231" s="358"/>
      <c r="H231" s="358"/>
      <c r="I231" s="358"/>
      <c r="J231" s="358"/>
      <c r="K231" s="358"/>
      <c r="L231" s="358"/>
      <c r="M231" s="358"/>
      <c r="N231" s="358"/>
      <c r="O231" s="358"/>
      <c r="P231" s="358"/>
      <c r="Q231" s="358"/>
      <c r="R231" s="358"/>
      <c r="S231" s="358"/>
      <c r="T231" s="358"/>
      <c r="U231" s="358"/>
      <c r="V231" s="358"/>
      <c r="W231" s="358"/>
      <c r="X231" s="358"/>
    </row>
    <row r="232" spans="1:33" s="158" customFormat="1" ht="14.4" hidden="1" customHeight="1" x14ac:dyDescent="0.3">
      <c r="A232" s="296"/>
      <c r="B232" s="549" t="s">
        <v>219</v>
      </c>
      <c r="C232" s="549"/>
      <c r="D232" s="550" t="s">
        <v>32</v>
      </c>
      <c r="E232" s="550"/>
      <c r="F232" s="550"/>
      <c r="G232" s="550"/>
      <c r="H232" s="550"/>
      <c r="I232" s="550"/>
      <c r="J232" s="550"/>
      <c r="K232" s="550"/>
      <c r="L232" s="550"/>
      <c r="M232" s="550"/>
      <c r="N232" s="550"/>
      <c r="O232" s="550"/>
      <c r="P232" s="550"/>
      <c r="Q232" s="550"/>
      <c r="R232" s="550"/>
      <c r="S232" s="550"/>
      <c r="T232" s="550"/>
      <c r="U232" s="550"/>
      <c r="V232" s="550"/>
      <c r="W232" s="550"/>
      <c r="X232" s="550"/>
      <c r="Y232" s="320"/>
    </row>
    <row r="233" spans="1:33" s="158" customFormat="1" ht="14.4" hidden="1" customHeight="1" x14ac:dyDescent="0.3">
      <c r="A233" s="296"/>
      <c r="B233" s="548" t="s">
        <v>220</v>
      </c>
      <c r="C233" s="548"/>
      <c r="D233" s="585"/>
      <c r="E233" s="585"/>
      <c r="F233" s="585"/>
      <c r="G233" s="585"/>
      <c r="H233" s="585"/>
      <c r="I233" s="585"/>
      <c r="J233" s="585"/>
      <c r="K233" s="585"/>
      <c r="L233" s="585"/>
      <c r="M233" s="585"/>
      <c r="N233" s="585"/>
      <c r="O233" s="585"/>
      <c r="P233" s="585"/>
      <c r="Q233" s="585"/>
      <c r="R233" s="585"/>
      <c r="S233" s="585"/>
      <c r="T233" s="585"/>
      <c r="U233" s="585"/>
      <c r="V233" s="585"/>
      <c r="W233" s="585"/>
      <c r="X233" s="585"/>
      <c r="Y233" s="320"/>
    </row>
    <row r="234" spans="1:33" s="2" customFormat="1" ht="7.95" hidden="1" customHeight="1" x14ac:dyDescent="0.3">
      <c r="A234" s="12"/>
      <c r="B234" s="358"/>
      <c r="C234" s="358"/>
      <c r="D234" s="358"/>
      <c r="E234" s="358"/>
      <c r="F234" s="358"/>
      <c r="G234" s="358"/>
      <c r="H234" s="358"/>
      <c r="I234" s="358"/>
      <c r="J234" s="358"/>
      <c r="K234" s="358"/>
      <c r="L234" s="358"/>
      <c r="M234" s="358"/>
      <c r="N234" s="358"/>
      <c r="O234" s="358"/>
      <c r="P234" s="358"/>
      <c r="Q234" s="358"/>
      <c r="R234" s="358"/>
      <c r="S234" s="358"/>
      <c r="T234" s="358"/>
      <c r="U234" s="358"/>
      <c r="V234" s="358"/>
      <c r="W234" s="358"/>
      <c r="X234" s="358"/>
    </row>
    <row r="235" spans="1:33" s="2" customFormat="1" ht="15" hidden="1" customHeight="1" x14ac:dyDescent="0.3">
      <c r="A235" s="96"/>
      <c r="B235" s="542" t="s">
        <v>109</v>
      </c>
      <c r="C235" s="543"/>
      <c r="D235" s="543"/>
      <c r="E235" s="543"/>
      <c r="F235" s="543"/>
      <c r="G235" s="543"/>
      <c r="H235" s="543"/>
      <c r="I235" s="543"/>
      <c r="J235" s="543"/>
      <c r="K235" s="543"/>
      <c r="L235" s="543"/>
      <c r="M235" s="543"/>
      <c r="N235" s="543"/>
      <c r="O235" s="543"/>
      <c r="P235" s="543"/>
      <c r="Q235" s="543"/>
      <c r="R235" s="543"/>
      <c r="S235" s="543"/>
      <c r="T235" s="543"/>
      <c r="U235" s="543"/>
      <c r="V235" s="543"/>
      <c r="W235" s="543"/>
      <c r="X235" s="544"/>
      <c r="AB235" s="308"/>
    </row>
    <row r="236" spans="1:33" s="2" customFormat="1" hidden="1" x14ac:dyDescent="0.3">
      <c r="A236" s="14"/>
      <c r="B236" s="449" t="s">
        <v>314</v>
      </c>
      <c r="C236" s="449"/>
      <c r="D236" s="449"/>
      <c r="E236" s="449"/>
      <c r="F236" s="449"/>
      <c r="G236" s="449"/>
      <c r="H236" s="449"/>
      <c r="I236" s="449"/>
      <c r="J236" s="449"/>
      <c r="K236" s="449"/>
      <c r="L236" s="449"/>
      <c r="M236" s="449"/>
      <c r="N236" s="449"/>
      <c r="O236" s="449"/>
      <c r="P236" s="449"/>
      <c r="Q236" s="449"/>
      <c r="R236" s="449"/>
      <c r="S236" s="449"/>
      <c r="T236" s="449"/>
      <c r="U236" s="449"/>
      <c r="V236" s="449"/>
      <c r="W236" s="449"/>
      <c r="X236" s="449"/>
    </row>
    <row r="237" spans="1:33" s="2" customFormat="1" hidden="1" x14ac:dyDescent="0.3">
      <c r="A237" s="14"/>
      <c r="B237" s="449" t="s">
        <v>407</v>
      </c>
      <c r="C237" s="449"/>
      <c r="D237" s="449"/>
      <c r="E237" s="449"/>
      <c r="F237" s="449"/>
      <c r="G237" s="449"/>
      <c r="H237" s="449"/>
      <c r="I237" s="449"/>
      <c r="J237" s="449"/>
      <c r="K237" s="449"/>
      <c r="L237" s="449"/>
      <c r="M237" s="449"/>
      <c r="N237" s="449"/>
      <c r="O237" s="449"/>
      <c r="P237" s="449"/>
      <c r="Q237" s="449"/>
      <c r="R237" s="449"/>
      <c r="S237" s="449"/>
      <c r="T237" s="449"/>
      <c r="U237" s="449"/>
      <c r="V237" s="449"/>
      <c r="W237" s="449"/>
      <c r="X237" s="449"/>
    </row>
    <row r="238" spans="1:33" s="306" customFormat="1" ht="14.4" hidden="1" customHeight="1" x14ac:dyDescent="0.3">
      <c r="A238" s="307"/>
      <c r="B238" s="561" t="s">
        <v>219</v>
      </c>
      <c r="C238" s="561"/>
      <c r="D238" s="552" t="s">
        <v>32</v>
      </c>
      <c r="E238" s="552"/>
      <c r="F238" s="552"/>
      <c r="G238" s="552"/>
      <c r="H238" s="552"/>
      <c r="I238" s="552"/>
      <c r="J238" s="552"/>
      <c r="K238" s="552"/>
      <c r="L238" s="552"/>
      <c r="M238" s="552"/>
      <c r="N238" s="552"/>
      <c r="O238" s="552"/>
      <c r="P238" s="552"/>
      <c r="Q238" s="552"/>
      <c r="R238" s="552"/>
      <c r="S238" s="552"/>
      <c r="T238" s="552"/>
      <c r="U238" s="552"/>
      <c r="V238" s="552"/>
      <c r="W238" s="552"/>
      <c r="X238" s="552"/>
      <c r="Y238" s="305"/>
    </row>
    <row r="239" spans="1:33" s="306" customFormat="1" ht="14.4" hidden="1" customHeight="1" x14ac:dyDescent="0.3">
      <c r="A239" s="307"/>
      <c r="B239" s="561" t="s">
        <v>220</v>
      </c>
      <c r="C239" s="561"/>
      <c r="D239" s="552" t="s">
        <v>32</v>
      </c>
      <c r="E239" s="552"/>
      <c r="F239" s="552"/>
      <c r="G239" s="552"/>
      <c r="H239" s="552"/>
      <c r="I239" s="552"/>
      <c r="J239" s="552"/>
      <c r="K239" s="552"/>
      <c r="L239" s="552"/>
      <c r="M239" s="552"/>
      <c r="N239" s="552"/>
      <c r="O239" s="552"/>
      <c r="P239" s="552"/>
      <c r="Q239" s="552"/>
      <c r="R239" s="552"/>
      <c r="S239" s="552"/>
      <c r="T239" s="552"/>
      <c r="U239" s="552"/>
      <c r="V239" s="552"/>
      <c r="W239" s="552"/>
      <c r="X239" s="552"/>
      <c r="Y239" s="305"/>
    </row>
    <row r="240" spans="1:33" s="2" customFormat="1" ht="7.95" hidden="1" customHeight="1" x14ac:dyDescent="0.3">
      <c r="A240" s="12"/>
      <c r="B240" s="358"/>
      <c r="C240" s="358"/>
      <c r="D240" s="358"/>
      <c r="E240" s="358"/>
      <c r="F240" s="358"/>
      <c r="G240" s="358"/>
      <c r="H240" s="358"/>
      <c r="I240" s="358"/>
      <c r="J240" s="358"/>
      <c r="K240" s="358"/>
      <c r="L240" s="358"/>
      <c r="M240" s="358"/>
      <c r="N240" s="358"/>
      <c r="O240" s="358"/>
      <c r="P240" s="358"/>
      <c r="Q240" s="358"/>
      <c r="R240" s="358"/>
      <c r="S240" s="358"/>
      <c r="T240" s="358"/>
      <c r="U240" s="358"/>
      <c r="V240" s="358"/>
      <c r="W240" s="358"/>
      <c r="X240" s="358"/>
    </row>
    <row r="241" spans="1:58" s="2" customFormat="1" ht="15" hidden="1" customHeight="1" x14ac:dyDescent="0.3">
      <c r="A241" s="96"/>
      <c r="B241" s="451" t="str">
        <f>AANVRAAG!B277</f>
        <v>Project 5:</v>
      </c>
      <c r="C241" s="452"/>
      <c r="D241" s="553">
        <f>AANVRAAG!D277</f>
        <v>0</v>
      </c>
      <c r="E241" s="553"/>
      <c r="F241" s="553"/>
      <c r="G241" s="553"/>
      <c r="H241" s="553"/>
      <c r="I241" s="553"/>
      <c r="J241" s="553"/>
      <c r="K241" s="553"/>
      <c r="L241" s="553"/>
      <c r="M241" s="553"/>
      <c r="N241" s="553"/>
      <c r="O241" s="553"/>
      <c r="P241" s="553"/>
      <c r="Q241" s="553"/>
      <c r="R241" s="553"/>
      <c r="S241" s="553"/>
      <c r="T241" s="553"/>
      <c r="U241" s="553"/>
      <c r="V241" s="553"/>
      <c r="W241" s="553"/>
      <c r="X241" s="554"/>
    </row>
    <row r="242" spans="1:58" s="2" customFormat="1" ht="15" hidden="1" customHeight="1" x14ac:dyDescent="0.3">
      <c r="A242" s="52"/>
      <c r="B242" s="551" t="s">
        <v>17</v>
      </c>
      <c r="C242" s="551"/>
      <c r="D242" s="555">
        <f>AANVRAAG!D278</f>
        <v>0</v>
      </c>
      <c r="E242" s="555"/>
      <c r="F242" s="555"/>
      <c r="G242" s="555"/>
      <c r="H242" s="555"/>
      <c r="I242" s="555"/>
      <c r="J242" s="555"/>
      <c r="K242" s="555"/>
      <c r="L242" s="555"/>
      <c r="M242" s="555"/>
      <c r="N242" s="555"/>
      <c r="O242" s="555"/>
      <c r="P242" s="555"/>
      <c r="Q242" s="555"/>
      <c r="R242" s="555"/>
      <c r="S242" s="555"/>
      <c r="T242" s="555"/>
      <c r="U242" s="555"/>
      <c r="V242" s="555"/>
      <c r="W242" s="555"/>
      <c r="X242" s="555"/>
    </row>
    <row r="243" spans="1:58" s="2" customFormat="1" ht="15" hidden="1" customHeight="1" x14ac:dyDescent="0.3">
      <c r="A243" s="52"/>
      <c r="B243" s="379" t="s">
        <v>224</v>
      </c>
      <c r="C243" s="379"/>
      <c r="D243" s="600">
        <f>AANVRAAG!D279</f>
        <v>0</v>
      </c>
      <c r="E243" s="600"/>
      <c r="F243" s="600"/>
      <c r="G243" s="600"/>
      <c r="H243" s="600"/>
      <c r="I243" s="600"/>
      <c r="J243" s="600"/>
      <c r="K243" s="600"/>
      <c r="L243" s="600"/>
      <c r="M243" s="600"/>
      <c r="N243" s="600"/>
      <c r="O243" s="600"/>
      <c r="P243" s="600"/>
      <c r="Q243" s="600"/>
      <c r="R243" s="600"/>
      <c r="S243" s="600"/>
      <c r="T243" s="600"/>
      <c r="U243" s="600"/>
      <c r="V243" s="600"/>
      <c r="W243" s="600"/>
      <c r="X243" s="600"/>
    </row>
    <row r="244" spans="1:58" s="2" customFormat="1" ht="15" hidden="1" customHeight="1" x14ac:dyDescent="0.3">
      <c r="A244" s="52"/>
      <c r="B244" s="379" t="s">
        <v>59</v>
      </c>
      <c r="C244" s="379"/>
      <c r="D244" s="600" t="str">
        <f>AANVRAAG!D280</f>
        <v>kies</v>
      </c>
      <c r="E244" s="600"/>
      <c r="F244" s="600"/>
      <c r="G244" s="600"/>
      <c r="H244" s="600"/>
      <c r="I244" s="600"/>
      <c r="J244" s="600"/>
      <c r="K244" s="600"/>
      <c r="L244" s="600"/>
      <c r="M244" s="600"/>
      <c r="N244" s="600"/>
      <c r="O244" s="600"/>
      <c r="P244" s="600"/>
      <c r="Q244" s="600"/>
      <c r="R244" s="600"/>
      <c r="S244" s="600"/>
      <c r="T244" s="600"/>
      <c r="U244" s="600"/>
      <c r="V244" s="600"/>
      <c r="W244" s="600"/>
      <c r="X244" s="600"/>
    </row>
    <row r="245" spans="1:58" s="1" customFormat="1" ht="15" hidden="1" customHeight="1" x14ac:dyDescent="0.3">
      <c r="A245" s="8"/>
      <c r="B245" s="379" t="s">
        <v>79</v>
      </c>
      <c r="C245" s="379"/>
      <c r="D245" s="379"/>
      <c r="E245" s="379"/>
      <c r="F245" s="379"/>
      <c r="G245" s="379"/>
      <c r="H245" s="379"/>
      <c r="I245" s="379"/>
      <c r="J245" s="379"/>
      <c r="K245" s="379"/>
      <c r="L245" s="379"/>
      <c r="M245" s="379"/>
      <c r="N245" s="379"/>
      <c r="O245" s="379"/>
      <c r="P245" s="379"/>
      <c r="Q245" s="379"/>
      <c r="R245" s="379"/>
      <c r="S245" s="379"/>
      <c r="T245" s="379"/>
      <c r="U245" s="379"/>
      <c r="V245" s="379"/>
      <c r="W245" s="379"/>
      <c r="X245" s="3" t="str">
        <f>AANVRAAG!X281</f>
        <v>kies</v>
      </c>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row>
    <row r="246" spans="1:58" s="2" customFormat="1" ht="15" hidden="1" customHeight="1" x14ac:dyDescent="0.3">
      <c r="A246" s="52"/>
      <c r="B246" s="379" t="s">
        <v>66</v>
      </c>
      <c r="C246" s="379"/>
      <c r="D246" s="562" t="str">
        <f>AANVRAAG!D284</f>
        <v>kies eerst toekomstige VIPA-subsidie projecten (hierboven)</v>
      </c>
      <c r="E246" s="562"/>
      <c r="F246" s="562"/>
      <c r="G246" s="562"/>
      <c r="H246" s="562"/>
      <c r="I246" s="562"/>
      <c r="J246" s="562"/>
      <c r="K246" s="562"/>
      <c r="L246" s="562"/>
      <c r="M246" s="562"/>
      <c r="N246" s="562"/>
      <c r="O246" s="562"/>
      <c r="P246" s="562"/>
      <c r="Q246" s="562"/>
      <c r="R246" s="562"/>
      <c r="S246" s="562"/>
      <c r="T246" s="562"/>
      <c r="U246" s="562"/>
      <c r="V246" s="562"/>
      <c r="W246" s="359" t="s">
        <v>68</v>
      </c>
      <c r="X246" s="359"/>
    </row>
    <row r="247" spans="1:58" s="2" customFormat="1" ht="15" hidden="1" customHeight="1" x14ac:dyDescent="0.3">
      <c r="A247" s="52"/>
      <c r="B247" s="349" t="s">
        <v>64</v>
      </c>
      <c r="C247" s="349"/>
      <c r="D247" s="583">
        <f>AANVRAAG!D283</f>
        <v>0</v>
      </c>
      <c r="E247" s="583"/>
      <c r="F247" s="583"/>
      <c r="G247" s="583"/>
      <c r="H247" s="583"/>
      <c r="I247" s="583"/>
      <c r="J247" s="583"/>
      <c r="K247" s="583"/>
      <c r="L247" s="583"/>
      <c r="M247" s="583"/>
      <c r="N247" s="583"/>
      <c r="O247" s="381" t="s">
        <v>65</v>
      </c>
      <c r="P247" s="381"/>
      <c r="Q247" s="381"/>
      <c r="R247" s="381"/>
      <c r="S247" s="381"/>
      <c r="T247" s="381"/>
      <c r="U247" s="381"/>
      <c r="V247" s="381"/>
      <c r="W247" s="381"/>
      <c r="X247" s="381"/>
    </row>
    <row r="248" spans="1:58" s="2" customFormat="1" ht="5.4" hidden="1" customHeight="1" x14ac:dyDescent="0.3">
      <c r="A248" s="358"/>
      <c r="B248" s="358"/>
      <c r="C248" s="358"/>
      <c r="D248" s="358"/>
      <c r="E248" s="358"/>
      <c r="F248" s="358"/>
      <c r="G248" s="358"/>
      <c r="H248" s="358"/>
      <c r="I248" s="358"/>
      <c r="J248" s="358"/>
      <c r="K248" s="358"/>
      <c r="L248" s="358"/>
      <c r="M248" s="358"/>
      <c r="N248" s="358"/>
      <c r="O248" s="358"/>
      <c r="P248" s="358"/>
      <c r="Q248" s="358"/>
      <c r="R248" s="358"/>
      <c r="S248" s="358"/>
      <c r="T248" s="358"/>
      <c r="U248" s="358"/>
      <c r="V248" s="358"/>
      <c r="W248" s="358"/>
      <c r="X248" s="358"/>
    </row>
    <row r="249" spans="1:58" s="2" customFormat="1" ht="5.4" hidden="1" customHeight="1" x14ac:dyDescent="0.3">
      <c r="A249" s="358"/>
      <c r="B249" s="358"/>
      <c r="C249" s="358"/>
      <c r="D249" s="358"/>
      <c r="E249" s="358"/>
      <c r="F249" s="358"/>
      <c r="G249" s="358"/>
      <c r="H249" s="358"/>
      <c r="I249" s="358"/>
      <c r="J249" s="358"/>
      <c r="K249" s="358"/>
      <c r="L249" s="358"/>
      <c r="M249" s="358"/>
      <c r="N249" s="358"/>
      <c r="O249" s="358"/>
      <c r="P249" s="358"/>
      <c r="Q249" s="358"/>
      <c r="R249" s="358"/>
      <c r="S249" s="358"/>
      <c r="T249" s="358"/>
      <c r="U249" s="358"/>
      <c r="V249" s="358"/>
      <c r="W249" s="358"/>
      <c r="X249" s="358"/>
    </row>
    <row r="250" spans="1:58" s="2" customFormat="1" hidden="1" x14ac:dyDescent="0.3">
      <c r="A250" s="12"/>
      <c r="B250" s="539" t="s">
        <v>232</v>
      </c>
      <c r="C250" s="540"/>
      <c r="D250" s="540"/>
      <c r="E250" s="540"/>
      <c r="F250" s="540"/>
      <c r="G250" s="540"/>
      <c r="H250" s="540"/>
      <c r="I250" s="540"/>
      <c r="J250" s="540"/>
      <c r="K250" s="540"/>
      <c r="L250" s="540"/>
      <c r="M250" s="540"/>
      <c r="N250" s="540"/>
      <c r="O250" s="540"/>
      <c r="P250" s="540"/>
      <c r="Q250" s="540"/>
      <c r="R250" s="540"/>
      <c r="S250" s="540"/>
      <c r="T250" s="540"/>
      <c r="U250" s="540"/>
      <c r="V250" s="540"/>
      <c r="W250" s="540"/>
      <c r="X250" s="541"/>
    </row>
    <row r="251" spans="1:58" s="2" customFormat="1" ht="14.4" hidden="1" customHeight="1" x14ac:dyDescent="0.3">
      <c r="A251" s="96"/>
      <c r="B251" s="545" t="s">
        <v>226</v>
      </c>
      <c r="C251" s="545"/>
      <c r="D251" s="545"/>
      <c r="E251" s="545"/>
      <c r="F251" s="545"/>
      <c r="G251" s="545"/>
      <c r="H251" s="545"/>
      <c r="I251" s="545"/>
      <c r="J251" s="545"/>
      <c r="K251" s="545"/>
      <c r="L251" s="545"/>
      <c r="M251" s="545"/>
      <c r="N251" s="545"/>
      <c r="O251" s="545"/>
      <c r="P251" s="545"/>
      <c r="Q251" s="545"/>
      <c r="R251" s="545"/>
      <c r="S251" s="545"/>
      <c r="T251" s="545"/>
      <c r="U251" s="545"/>
      <c r="V251" s="545"/>
      <c r="W251" s="545"/>
      <c r="X251" s="545"/>
      <c r="Y251" s="54"/>
      <c r="Z251" s="54"/>
      <c r="AA251" s="54"/>
      <c r="AB251" s="54"/>
      <c r="AC251" s="54"/>
      <c r="AD251" s="54"/>
      <c r="AE251" s="54"/>
      <c r="AF251" s="54"/>
    </row>
    <row r="252" spans="1:58" s="2" customFormat="1" ht="100.2" hidden="1" customHeight="1" x14ac:dyDescent="0.3">
      <c r="A252" s="96"/>
      <c r="B252" s="546">
        <f>AANVRAAG!B288</f>
        <v>0</v>
      </c>
      <c r="C252" s="546"/>
      <c r="D252" s="546"/>
      <c r="E252" s="546"/>
      <c r="F252" s="546"/>
      <c r="G252" s="546"/>
      <c r="H252" s="546"/>
      <c r="I252" s="546"/>
      <c r="J252" s="546"/>
      <c r="K252" s="546"/>
      <c r="L252" s="546"/>
      <c r="M252" s="546"/>
      <c r="N252" s="546"/>
      <c r="O252" s="546"/>
      <c r="P252" s="546"/>
      <c r="Q252" s="546"/>
      <c r="R252" s="546"/>
      <c r="S252" s="546"/>
      <c r="T252" s="546"/>
      <c r="U252" s="546"/>
      <c r="V252" s="546"/>
      <c r="W252" s="546"/>
      <c r="X252" s="546"/>
      <c r="Y252" s="54"/>
      <c r="Z252" s="54"/>
      <c r="AA252" s="54"/>
      <c r="AB252" s="54"/>
      <c r="AC252" s="54"/>
      <c r="AD252" s="54"/>
      <c r="AE252" s="54"/>
      <c r="AF252" s="54"/>
    </row>
    <row r="253" spans="1:58" s="2" customFormat="1" ht="7.95" hidden="1" customHeight="1" x14ac:dyDescent="0.3">
      <c r="A253" s="12"/>
      <c r="B253" s="358"/>
      <c r="C253" s="358"/>
      <c r="D253" s="358"/>
      <c r="E253" s="358"/>
      <c r="F253" s="358"/>
      <c r="G253" s="358"/>
      <c r="H253" s="358"/>
      <c r="I253" s="358"/>
      <c r="J253" s="358"/>
      <c r="K253" s="358"/>
      <c r="L253" s="358"/>
      <c r="M253" s="358"/>
      <c r="N253" s="358"/>
      <c r="O253" s="358"/>
      <c r="P253" s="358"/>
      <c r="Q253" s="358"/>
      <c r="R253" s="358"/>
      <c r="S253" s="358"/>
      <c r="T253" s="358"/>
      <c r="U253" s="358"/>
      <c r="V253" s="358"/>
      <c r="W253" s="358"/>
      <c r="X253" s="358"/>
    </row>
    <row r="254" spans="1:58" s="2" customFormat="1" hidden="1" x14ac:dyDescent="0.3">
      <c r="A254" s="12"/>
      <c r="B254" s="539" t="s">
        <v>227</v>
      </c>
      <c r="C254" s="540"/>
      <c r="D254" s="540"/>
      <c r="E254" s="540"/>
      <c r="F254" s="540"/>
      <c r="G254" s="540"/>
      <c r="H254" s="540"/>
      <c r="I254" s="540"/>
      <c r="J254" s="540"/>
      <c r="K254" s="540"/>
      <c r="L254" s="540"/>
      <c r="M254" s="540"/>
      <c r="N254" s="540"/>
      <c r="O254" s="540"/>
      <c r="P254" s="540"/>
      <c r="Q254" s="540"/>
      <c r="R254" s="540"/>
      <c r="S254" s="540"/>
      <c r="T254" s="540"/>
      <c r="U254" s="540"/>
      <c r="V254" s="540"/>
      <c r="W254" s="540"/>
      <c r="X254" s="541"/>
      <c r="Y254" s="6"/>
    </row>
    <row r="255" spans="1:58" s="2" customFormat="1" ht="14.4" hidden="1" customHeight="1" x14ac:dyDescent="0.3">
      <c r="A255" s="96"/>
      <c r="B255" s="545" t="s">
        <v>228</v>
      </c>
      <c r="C255" s="545"/>
      <c r="D255" s="545"/>
      <c r="E255" s="545"/>
      <c r="F255" s="545"/>
      <c r="G255" s="545"/>
      <c r="H255" s="545"/>
      <c r="I255" s="545"/>
      <c r="J255" s="545"/>
      <c r="K255" s="545"/>
      <c r="L255" s="545"/>
      <c r="M255" s="545"/>
      <c r="N255" s="545"/>
      <c r="O255" s="545"/>
      <c r="P255" s="545"/>
      <c r="Q255" s="545"/>
      <c r="R255" s="545"/>
      <c r="S255" s="545"/>
      <c r="T255" s="545"/>
      <c r="U255" s="545"/>
      <c r="V255" s="545"/>
      <c r="W255" s="545"/>
      <c r="X255" s="545"/>
      <c r="Y255" s="54"/>
      <c r="Z255" s="54"/>
      <c r="AA255" s="54"/>
      <c r="AB255" s="54"/>
      <c r="AC255" s="54"/>
      <c r="AD255" s="54"/>
      <c r="AE255" s="54"/>
      <c r="AF255" s="54"/>
    </row>
    <row r="256" spans="1:58" s="2" customFormat="1" ht="100.2" hidden="1" customHeight="1" x14ac:dyDescent="0.3">
      <c r="A256" s="96"/>
      <c r="B256" s="546">
        <f>AANVRAAG!B296</f>
        <v>0</v>
      </c>
      <c r="C256" s="546"/>
      <c r="D256" s="546"/>
      <c r="E256" s="546"/>
      <c r="F256" s="546"/>
      <c r="G256" s="546"/>
      <c r="H256" s="546"/>
      <c r="I256" s="546"/>
      <c r="J256" s="546"/>
      <c r="K256" s="546"/>
      <c r="L256" s="546"/>
      <c r="M256" s="546"/>
      <c r="N256" s="546"/>
      <c r="O256" s="546"/>
      <c r="P256" s="546"/>
      <c r="Q256" s="546"/>
      <c r="R256" s="546"/>
      <c r="S256" s="546"/>
      <c r="T256" s="546"/>
      <c r="U256" s="546"/>
      <c r="V256" s="546"/>
      <c r="W256" s="546"/>
      <c r="X256" s="546"/>
      <c r="Y256" s="54"/>
      <c r="Z256" s="54"/>
      <c r="AA256" s="54"/>
      <c r="AB256" s="54"/>
      <c r="AC256" s="54"/>
      <c r="AD256" s="54"/>
      <c r="AE256" s="54"/>
      <c r="AF256" s="54"/>
    </row>
    <row r="257" spans="1:33" s="325" customFormat="1" ht="14.4" hidden="1" customHeight="1" x14ac:dyDescent="0.3">
      <c r="A257" s="580"/>
      <c r="B257" s="548" t="s">
        <v>219</v>
      </c>
      <c r="C257" s="548"/>
      <c r="D257" s="556" t="s">
        <v>32</v>
      </c>
      <c r="E257" s="556"/>
      <c r="F257" s="556"/>
      <c r="G257" s="556"/>
      <c r="H257" s="556"/>
      <c r="I257" s="556"/>
      <c r="J257" s="556"/>
      <c r="K257" s="556"/>
      <c r="L257" s="556"/>
      <c r="M257" s="556"/>
      <c r="N257" s="556"/>
      <c r="O257" s="556"/>
      <c r="P257" s="556"/>
      <c r="Q257" s="556"/>
      <c r="R257" s="556"/>
      <c r="S257" s="556"/>
      <c r="T257" s="556"/>
      <c r="U257" s="556"/>
      <c r="V257" s="556"/>
      <c r="W257" s="556"/>
      <c r="X257" s="556"/>
      <c r="Y257" s="324"/>
    </row>
    <row r="258" spans="1:33" s="325" customFormat="1" hidden="1" x14ac:dyDescent="0.3">
      <c r="A258" s="580"/>
      <c r="B258" s="548" t="s">
        <v>220</v>
      </c>
      <c r="C258" s="548"/>
      <c r="D258" s="610"/>
      <c r="E258" s="610"/>
      <c r="F258" s="610"/>
      <c r="G258" s="610"/>
      <c r="H258" s="610"/>
      <c r="I258" s="610"/>
      <c r="J258" s="610"/>
      <c r="K258" s="610"/>
      <c r="L258" s="610"/>
      <c r="M258" s="610"/>
      <c r="N258" s="610"/>
      <c r="O258" s="610"/>
      <c r="P258" s="610"/>
      <c r="Q258" s="610"/>
      <c r="R258" s="610"/>
      <c r="S258" s="610"/>
      <c r="T258" s="610"/>
      <c r="U258" s="610"/>
      <c r="V258" s="610"/>
      <c r="W258" s="610"/>
      <c r="X258" s="610"/>
      <c r="Y258" s="327"/>
    </row>
    <row r="259" spans="1:33" s="2" customFormat="1" ht="7.95" hidden="1" customHeight="1" x14ac:dyDescent="0.3">
      <c r="A259" s="12"/>
      <c r="B259" s="358"/>
      <c r="C259" s="358"/>
      <c r="D259" s="358"/>
      <c r="E259" s="358"/>
      <c r="F259" s="358"/>
      <c r="G259" s="358"/>
      <c r="H259" s="358"/>
      <c r="I259" s="358"/>
      <c r="J259" s="358"/>
      <c r="K259" s="358"/>
      <c r="L259" s="358"/>
      <c r="M259" s="358"/>
      <c r="N259" s="358"/>
      <c r="O259" s="358"/>
      <c r="P259" s="358"/>
      <c r="Q259" s="358"/>
      <c r="R259" s="358"/>
      <c r="S259" s="358"/>
      <c r="T259" s="358"/>
      <c r="U259" s="358"/>
      <c r="V259" s="358"/>
      <c r="W259" s="358"/>
      <c r="X259" s="358"/>
    </row>
    <row r="260" spans="1:33" s="2" customFormat="1" ht="15" hidden="1" customHeight="1" x14ac:dyDescent="0.3">
      <c r="A260" s="96"/>
      <c r="B260" s="542" t="s">
        <v>229</v>
      </c>
      <c r="C260" s="543"/>
      <c r="D260" s="543"/>
      <c r="E260" s="543"/>
      <c r="F260" s="543"/>
      <c r="G260" s="543"/>
      <c r="H260" s="543"/>
      <c r="I260" s="543"/>
      <c r="J260" s="543"/>
      <c r="K260" s="543"/>
      <c r="L260" s="543"/>
      <c r="M260" s="543"/>
      <c r="N260" s="543"/>
      <c r="O260" s="543"/>
      <c r="P260" s="543"/>
      <c r="Q260" s="543"/>
      <c r="R260" s="543"/>
      <c r="S260" s="543"/>
      <c r="T260" s="543"/>
      <c r="U260" s="543"/>
      <c r="V260" s="543"/>
      <c r="W260" s="543"/>
      <c r="X260" s="544"/>
      <c r="AB260" s="308"/>
    </row>
    <row r="261" spans="1:33" s="2" customFormat="1" ht="14.4" hidden="1" customHeight="1" x14ac:dyDescent="0.3">
      <c r="A261" s="96"/>
      <c r="B261" s="545" t="s">
        <v>230</v>
      </c>
      <c r="C261" s="545"/>
      <c r="D261" s="545"/>
      <c r="E261" s="545"/>
      <c r="F261" s="545"/>
      <c r="G261" s="545"/>
      <c r="H261" s="545"/>
      <c r="I261" s="545"/>
      <c r="J261" s="545"/>
      <c r="K261" s="545"/>
      <c r="L261" s="545"/>
      <c r="M261" s="545"/>
      <c r="N261" s="545"/>
      <c r="O261" s="545"/>
      <c r="P261" s="545"/>
      <c r="Q261" s="545"/>
      <c r="R261" s="545"/>
      <c r="S261" s="545"/>
      <c r="T261" s="545"/>
      <c r="U261" s="545"/>
      <c r="V261" s="545"/>
      <c r="W261" s="545"/>
      <c r="X261" s="545"/>
      <c r="Y261" s="54"/>
      <c r="Z261" s="54"/>
      <c r="AA261" s="54"/>
      <c r="AB261" s="54"/>
      <c r="AC261" s="54"/>
      <c r="AD261" s="54"/>
      <c r="AE261" s="54"/>
      <c r="AF261" s="54"/>
    </row>
    <row r="262" spans="1:33" s="295" customFormat="1" ht="199.95" hidden="1" customHeight="1" x14ac:dyDescent="0.3">
      <c r="A262" s="294"/>
      <c r="B262" s="581"/>
      <c r="C262" s="581"/>
      <c r="D262" s="581"/>
      <c r="E262" s="581"/>
      <c r="F262" s="581"/>
      <c r="G262" s="581"/>
      <c r="H262" s="581"/>
      <c r="I262" s="581"/>
      <c r="J262" s="581"/>
      <c r="K262" s="581"/>
      <c r="L262" s="581"/>
      <c r="M262" s="581"/>
      <c r="N262" s="581"/>
      <c r="O262" s="581"/>
      <c r="P262" s="581"/>
      <c r="Q262" s="581"/>
      <c r="R262" s="581"/>
      <c r="S262" s="581"/>
      <c r="T262" s="581"/>
      <c r="U262" s="581"/>
      <c r="V262" s="581"/>
      <c r="W262" s="581"/>
      <c r="X262" s="581"/>
      <c r="Y262" s="328"/>
      <c r="Z262" s="328"/>
      <c r="AA262" s="328"/>
      <c r="AB262" s="328"/>
      <c r="AC262" s="328"/>
      <c r="AD262" s="328"/>
      <c r="AE262" s="328"/>
    </row>
    <row r="263" spans="1:33" s="2" customFormat="1" ht="7.95" hidden="1" customHeight="1" x14ac:dyDescent="0.3">
      <c r="A263" s="12"/>
      <c r="B263" s="358"/>
      <c r="C263" s="358"/>
      <c r="D263" s="358"/>
      <c r="E263" s="358"/>
      <c r="F263" s="358"/>
      <c r="G263" s="358"/>
      <c r="H263" s="358"/>
      <c r="I263" s="358"/>
      <c r="J263" s="358"/>
      <c r="K263" s="358"/>
      <c r="L263" s="358"/>
      <c r="M263" s="358"/>
      <c r="N263" s="358"/>
      <c r="O263" s="358"/>
      <c r="P263" s="358"/>
      <c r="Q263" s="358"/>
      <c r="R263" s="358"/>
      <c r="S263" s="358"/>
      <c r="T263" s="358"/>
      <c r="U263" s="358"/>
      <c r="V263" s="358"/>
      <c r="W263" s="358"/>
      <c r="X263" s="358"/>
    </row>
    <row r="264" spans="1:33" s="2" customFormat="1" ht="15" hidden="1" customHeight="1" x14ac:dyDescent="0.3">
      <c r="A264" s="96"/>
      <c r="B264" s="542" t="s">
        <v>76</v>
      </c>
      <c r="C264" s="543"/>
      <c r="D264" s="543"/>
      <c r="E264" s="543"/>
      <c r="F264" s="543"/>
      <c r="G264" s="543"/>
      <c r="H264" s="543"/>
      <c r="I264" s="543"/>
      <c r="J264" s="543"/>
      <c r="K264" s="543"/>
      <c r="L264" s="543"/>
      <c r="M264" s="543"/>
      <c r="N264" s="543"/>
      <c r="O264" s="543"/>
      <c r="P264" s="543"/>
      <c r="Q264" s="543"/>
      <c r="R264" s="543"/>
      <c r="S264" s="543"/>
      <c r="T264" s="543"/>
      <c r="U264" s="543"/>
      <c r="V264" s="543"/>
      <c r="W264" s="543"/>
      <c r="X264" s="544"/>
      <c r="AB264" s="308"/>
    </row>
    <row r="265" spans="1:33" s="2" customFormat="1" ht="7.95" hidden="1" customHeight="1" x14ac:dyDescent="0.3">
      <c r="A265" s="12"/>
      <c r="B265" s="358"/>
      <c r="C265" s="358"/>
      <c r="D265" s="358"/>
      <c r="E265" s="358"/>
      <c r="F265" s="358"/>
      <c r="G265" s="358"/>
      <c r="H265" s="358"/>
      <c r="I265" s="358"/>
      <c r="J265" s="358"/>
      <c r="K265" s="358"/>
      <c r="L265" s="358"/>
      <c r="M265" s="358"/>
      <c r="N265" s="358"/>
      <c r="O265" s="358"/>
      <c r="P265" s="358"/>
      <c r="Q265" s="358"/>
      <c r="R265" s="358"/>
      <c r="S265" s="358"/>
      <c r="T265" s="358"/>
      <c r="U265" s="358"/>
      <c r="V265" s="358"/>
      <c r="W265" s="358"/>
      <c r="X265" s="358"/>
    </row>
    <row r="266" spans="1:33" s="2" customFormat="1" ht="12.75" hidden="1" customHeight="1" x14ac:dyDescent="0.3">
      <c r="A266" s="15" t="str">
        <f>AANVRAAG!A299</f>
        <v>5.</v>
      </c>
      <c r="B266" s="609">
        <f>AANVRAAG!B299</f>
        <v>0</v>
      </c>
      <c r="C266" s="609"/>
      <c r="D266" s="609"/>
      <c r="E266" s="609"/>
      <c r="F266" s="609"/>
      <c r="G266" s="609"/>
      <c r="H266" s="609"/>
      <c r="I266" s="609"/>
      <c r="J266" s="609"/>
      <c r="K266" s="609"/>
      <c r="L266" s="609"/>
      <c r="M266" s="609"/>
      <c r="N266" s="609"/>
      <c r="O266" s="609"/>
      <c r="P266" s="609"/>
      <c r="Q266" s="609"/>
      <c r="R266" s="609"/>
      <c r="S266" s="609"/>
      <c r="T266" s="609"/>
      <c r="U266" s="609"/>
      <c r="V266" s="609"/>
      <c r="W266" s="420">
        <f>SUM(W268:X282)</f>
        <v>0</v>
      </c>
      <c r="X266" s="420"/>
      <c r="Y266" s="54"/>
      <c r="Z266" s="54"/>
      <c r="AA266" s="54"/>
      <c r="AB266" s="54"/>
      <c r="AC266" s="54"/>
      <c r="AD266" s="54"/>
      <c r="AE266" s="54"/>
      <c r="AF266" s="54"/>
      <c r="AG266" s="54"/>
    </row>
    <row r="267" spans="1:33" s="2" customFormat="1" ht="7.95" hidden="1" customHeight="1" x14ac:dyDescent="0.3">
      <c r="A267" s="12"/>
      <c r="B267" s="358"/>
      <c r="C267" s="358"/>
      <c r="D267" s="358"/>
      <c r="E267" s="358"/>
      <c r="F267" s="358"/>
      <c r="G267" s="358"/>
      <c r="H267" s="358"/>
      <c r="I267" s="358"/>
      <c r="J267" s="358"/>
      <c r="K267" s="358"/>
      <c r="L267" s="358"/>
      <c r="M267" s="358"/>
      <c r="N267" s="358"/>
      <c r="O267" s="358"/>
      <c r="P267" s="358"/>
      <c r="Q267" s="358"/>
      <c r="R267" s="358"/>
      <c r="S267" s="358"/>
      <c r="T267" s="358"/>
      <c r="U267" s="358"/>
      <c r="V267" s="358"/>
      <c r="W267" s="358"/>
      <c r="X267" s="358"/>
    </row>
    <row r="268" spans="1:33" s="2" customFormat="1" ht="12.75" hidden="1" customHeight="1" x14ac:dyDescent="0.3">
      <c r="A268" s="52"/>
      <c r="B268" s="547">
        <f>AANVRAAG!B301</f>
        <v>0</v>
      </c>
      <c r="C268" s="547"/>
      <c r="D268" s="547"/>
      <c r="E268" s="547"/>
      <c r="F268" s="547"/>
      <c r="G268" s="547"/>
      <c r="H268" s="547"/>
      <c r="I268" s="547"/>
      <c r="J268" s="547"/>
      <c r="K268" s="547"/>
      <c r="L268" s="547"/>
      <c r="M268" s="547"/>
      <c r="N268" s="547"/>
      <c r="O268" s="547"/>
      <c r="P268" s="547"/>
      <c r="Q268" s="547"/>
      <c r="R268" s="547"/>
      <c r="S268" s="547"/>
      <c r="T268" s="547"/>
      <c r="U268" s="547"/>
      <c r="V268" s="547"/>
      <c r="W268" s="569">
        <f>AANVRAAG!W301</f>
        <v>0</v>
      </c>
      <c r="X268" s="569"/>
      <c r="Y268" s="54"/>
      <c r="Z268" s="54"/>
      <c r="AA268" s="54"/>
      <c r="AB268" s="54"/>
      <c r="AC268" s="54"/>
      <c r="AD268" s="54"/>
      <c r="AE268" s="54"/>
      <c r="AF268" s="54"/>
      <c r="AG268" s="54"/>
    </row>
    <row r="269" spans="1:33" s="2" customFormat="1" ht="12.75" hidden="1" customHeight="1" x14ac:dyDescent="0.3">
      <c r="A269" s="52"/>
      <c r="B269" s="547">
        <f>AANVRAAG!B302</f>
        <v>0</v>
      </c>
      <c r="C269" s="547"/>
      <c r="D269" s="547"/>
      <c r="E269" s="547"/>
      <c r="F269" s="547"/>
      <c r="G269" s="547"/>
      <c r="H269" s="547"/>
      <c r="I269" s="547"/>
      <c r="J269" s="547"/>
      <c r="K269" s="547"/>
      <c r="L269" s="547"/>
      <c r="M269" s="547"/>
      <c r="N269" s="547"/>
      <c r="O269" s="547"/>
      <c r="P269" s="547"/>
      <c r="Q269" s="547"/>
      <c r="R269" s="547"/>
      <c r="S269" s="547"/>
      <c r="T269" s="547"/>
      <c r="U269" s="547"/>
      <c r="V269" s="547"/>
      <c r="W269" s="569">
        <f>AANVRAAG!W302</f>
        <v>0</v>
      </c>
      <c r="X269" s="569"/>
      <c r="Y269" s="54"/>
      <c r="Z269" s="54"/>
      <c r="AA269" s="54"/>
      <c r="AB269" s="54"/>
      <c r="AC269" s="54"/>
      <c r="AD269" s="54"/>
      <c r="AE269" s="54"/>
      <c r="AF269" s="54"/>
      <c r="AG269" s="54"/>
    </row>
    <row r="270" spans="1:33" s="2" customFormat="1" ht="12.75" hidden="1" customHeight="1" x14ac:dyDescent="0.3">
      <c r="A270" s="52"/>
      <c r="B270" s="547">
        <f>AANVRAAG!B303</f>
        <v>0</v>
      </c>
      <c r="C270" s="547"/>
      <c r="D270" s="547"/>
      <c r="E270" s="547"/>
      <c r="F270" s="547"/>
      <c r="G270" s="547"/>
      <c r="H270" s="547"/>
      <c r="I270" s="547"/>
      <c r="J270" s="547"/>
      <c r="K270" s="547"/>
      <c r="L270" s="547"/>
      <c r="M270" s="547"/>
      <c r="N270" s="547"/>
      <c r="O270" s="547"/>
      <c r="P270" s="547"/>
      <c r="Q270" s="547"/>
      <c r="R270" s="547"/>
      <c r="S270" s="547"/>
      <c r="T270" s="547"/>
      <c r="U270" s="547"/>
      <c r="V270" s="547"/>
      <c r="W270" s="569">
        <f>AANVRAAG!W303</f>
        <v>0</v>
      </c>
      <c r="X270" s="569"/>
      <c r="Y270" s="54"/>
      <c r="Z270" s="54"/>
      <c r="AA270" s="54"/>
      <c r="AB270" s="54"/>
      <c r="AC270" s="54"/>
      <c r="AD270" s="54"/>
      <c r="AE270" s="54"/>
      <c r="AF270" s="54"/>
      <c r="AG270" s="54"/>
    </row>
    <row r="271" spans="1:33" s="2" customFormat="1" ht="12.75" hidden="1" customHeight="1" x14ac:dyDescent="0.3">
      <c r="A271" s="52"/>
      <c r="B271" s="547">
        <f>AANVRAAG!B304</f>
        <v>0</v>
      </c>
      <c r="C271" s="547"/>
      <c r="D271" s="547"/>
      <c r="E271" s="547"/>
      <c r="F271" s="547"/>
      <c r="G271" s="547"/>
      <c r="H271" s="547"/>
      <c r="I271" s="547"/>
      <c r="J271" s="547"/>
      <c r="K271" s="547"/>
      <c r="L271" s="547"/>
      <c r="M271" s="547"/>
      <c r="N271" s="547"/>
      <c r="O271" s="547"/>
      <c r="P271" s="547"/>
      <c r="Q271" s="547"/>
      <c r="R271" s="547"/>
      <c r="S271" s="547"/>
      <c r="T271" s="547"/>
      <c r="U271" s="547"/>
      <c r="V271" s="547"/>
      <c r="W271" s="569">
        <f>AANVRAAG!W304</f>
        <v>0</v>
      </c>
      <c r="X271" s="569"/>
      <c r="Y271" s="54"/>
      <c r="Z271" s="54"/>
      <c r="AA271" s="54"/>
      <c r="AB271" s="54"/>
      <c r="AC271" s="54"/>
      <c r="AD271" s="54"/>
      <c r="AE271" s="54"/>
      <c r="AF271" s="54"/>
      <c r="AG271" s="54"/>
    </row>
    <row r="272" spans="1:33" s="2" customFormat="1" ht="12.75" hidden="1" customHeight="1" x14ac:dyDescent="0.3">
      <c r="A272" s="52"/>
      <c r="B272" s="547">
        <f>AANVRAAG!B305</f>
        <v>0</v>
      </c>
      <c r="C272" s="547"/>
      <c r="D272" s="547"/>
      <c r="E272" s="547"/>
      <c r="F272" s="547"/>
      <c r="G272" s="547"/>
      <c r="H272" s="547"/>
      <c r="I272" s="547"/>
      <c r="J272" s="547"/>
      <c r="K272" s="547"/>
      <c r="L272" s="547"/>
      <c r="M272" s="547"/>
      <c r="N272" s="547"/>
      <c r="O272" s="547"/>
      <c r="P272" s="547"/>
      <c r="Q272" s="547"/>
      <c r="R272" s="547"/>
      <c r="S272" s="547"/>
      <c r="T272" s="547"/>
      <c r="U272" s="547"/>
      <c r="V272" s="547"/>
      <c r="W272" s="569">
        <f>AANVRAAG!W305</f>
        <v>0</v>
      </c>
      <c r="X272" s="569"/>
      <c r="Y272" s="54"/>
      <c r="Z272" s="54"/>
      <c r="AA272" s="54"/>
      <c r="AB272" s="54"/>
      <c r="AC272" s="54"/>
      <c r="AD272" s="54"/>
      <c r="AE272" s="54"/>
      <c r="AF272" s="54"/>
      <c r="AG272" s="54"/>
    </row>
    <row r="273" spans="1:33" s="2" customFormat="1" ht="12.75" hidden="1" customHeight="1" x14ac:dyDescent="0.3">
      <c r="A273" s="52"/>
      <c r="B273" s="547">
        <f>AANVRAAG!B306</f>
        <v>0</v>
      </c>
      <c r="C273" s="547"/>
      <c r="D273" s="547"/>
      <c r="E273" s="547"/>
      <c r="F273" s="547"/>
      <c r="G273" s="547"/>
      <c r="H273" s="547"/>
      <c r="I273" s="547"/>
      <c r="J273" s="547"/>
      <c r="K273" s="547"/>
      <c r="L273" s="547"/>
      <c r="M273" s="547"/>
      <c r="N273" s="547"/>
      <c r="O273" s="547"/>
      <c r="P273" s="547"/>
      <c r="Q273" s="547"/>
      <c r="R273" s="547"/>
      <c r="S273" s="547"/>
      <c r="T273" s="547"/>
      <c r="U273" s="547"/>
      <c r="V273" s="547"/>
      <c r="W273" s="569">
        <f>AANVRAAG!W306</f>
        <v>0</v>
      </c>
      <c r="X273" s="569"/>
      <c r="Y273" s="54"/>
      <c r="Z273" s="54"/>
      <c r="AA273" s="54"/>
      <c r="AB273" s="54"/>
      <c r="AC273" s="54"/>
      <c r="AD273" s="54"/>
      <c r="AE273" s="54"/>
      <c r="AF273" s="54"/>
      <c r="AG273" s="54"/>
    </row>
    <row r="274" spans="1:33" s="2" customFormat="1" ht="12.75" hidden="1" customHeight="1" x14ac:dyDescent="0.3">
      <c r="A274" s="52"/>
      <c r="B274" s="547">
        <f>AANVRAAG!B307</f>
        <v>0</v>
      </c>
      <c r="C274" s="547"/>
      <c r="D274" s="547"/>
      <c r="E274" s="547"/>
      <c r="F274" s="547"/>
      <c r="G274" s="547"/>
      <c r="H274" s="547"/>
      <c r="I274" s="547"/>
      <c r="J274" s="547"/>
      <c r="K274" s="547"/>
      <c r="L274" s="547"/>
      <c r="M274" s="547"/>
      <c r="N274" s="547"/>
      <c r="O274" s="547"/>
      <c r="P274" s="547"/>
      <c r="Q274" s="547"/>
      <c r="R274" s="547"/>
      <c r="S274" s="547"/>
      <c r="T274" s="547"/>
      <c r="U274" s="547"/>
      <c r="V274" s="547"/>
      <c r="W274" s="569">
        <f>AANVRAAG!W307</f>
        <v>0</v>
      </c>
      <c r="X274" s="569"/>
      <c r="Y274" s="54"/>
      <c r="Z274" s="54"/>
      <c r="AA274" s="54"/>
      <c r="AB274" s="54"/>
      <c r="AC274" s="54"/>
      <c r="AD274" s="54"/>
      <c r="AE274" s="54"/>
      <c r="AF274" s="54"/>
      <c r="AG274" s="54"/>
    </row>
    <row r="275" spans="1:33" s="2" customFormat="1" ht="12.75" hidden="1" customHeight="1" x14ac:dyDescent="0.3">
      <c r="A275" s="52"/>
      <c r="B275" s="547">
        <f>AANVRAAG!B308</f>
        <v>0</v>
      </c>
      <c r="C275" s="547"/>
      <c r="D275" s="547"/>
      <c r="E275" s="547"/>
      <c r="F275" s="547"/>
      <c r="G275" s="547"/>
      <c r="H275" s="547"/>
      <c r="I275" s="547"/>
      <c r="J275" s="547"/>
      <c r="K275" s="547"/>
      <c r="L275" s="547"/>
      <c r="M275" s="547"/>
      <c r="N275" s="547"/>
      <c r="O275" s="547"/>
      <c r="P275" s="547"/>
      <c r="Q275" s="547"/>
      <c r="R275" s="547"/>
      <c r="S275" s="547"/>
      <c r="T275" s="547"/>
      <c r="U275" s="547"/>
      <c r="V275" s="547"/>
      <c r="W275" s="569">
        <f>AANVRAAG!W308</f>
        <v>0</v>
      </c>
      <c r="X275" s="569"/>
      <c r="Y275" s="54"/>
      <c r="Z275" s="54"/>
      <c r="AA275" s="54"/>
      <c r="AB275" s="54"/>
      <c r="AC275" s="54"/>
      <c r="AD275" s="54"/>
      <c r="AE275" s="54"/>
      <c r="AF275" s="54"/>
      <c r="AG275" s="54"/>
    </row>
    <row r="276" spans="1:33" s="2" customFormat="1" ht="12.75" hidden="1" customHeight="1" x14ac:dyDescent="0.3">
      <c r="A276" s="52"/>
      <c r="B276" s="547">
        <f>AANVRAAG!B309</f>
        <v>0</v>
      </c>
      <c r="C276" s="547"/>
      <c r="D276" s="547"/>
      <c r="E276" s="547"/>
      <c r="F276" s="547"/>
      <c r="G276" s="547"/>
      <c r="H276" s="547"/>
      <c r="I276" s="547"/>
      <c r="J276" s="547"/>
      <c r="K276" s="547"/>
      <c r="L276" s="547"/>
      <c r="M276" s="547"/>
      <c r="N276" s="547"/>
      <c r="O276" s="547"/>
      <c r="P276" s="547"/>
      <c r="Q276" s="547"/>
      <c r="R276" s="547"/>
      <c r="S276" s="547"/>
      <c r="T276" s="547"/>
      <c r="U276" s="547"/>
      <c r="V276" s="547"/>
      <c r="W276" s="569">
        <f>AANVRAAG!W309</f>
        <v>0</v>
      </c>
      <c r="X276" s="569"/>
      <c r="Y276" s="54"/>
      <c r="Z276" s="54"/>
      <c r="AA276" s="54"/>
      <c r="AB276" s="54"/>
      <c r="AC276" s="54"/>
      <c r="AD276" s="54"/>
      <c r="AE276" s="54"/>
      <c r="AF276" s="54"/>
      <c r="AG276" s="54"/>
    </row>
    <row r="277" spans="1:33" s="2" customFormat="1" ht="12.75" hidden="1" customHeight="1" x14ac:dyDescent="0.3">
      <c r="A277" s="52"/>
      <c r="B277" s="547">
        <f>AANVRAAG!B310</f>
        <v>0</v>
      </c>
      <c r="C277" s="547"/>
      <c r="D277" s="547"/>
      <c r="E277" s="547"/>
      <c r="F277" s="547"/>
      <c r="G277" s="547"/>
      <c r="H277" s="547"/>
      <c r="I277" s="547"/>
      <c r="J277" s="547"/>
      <c r="K277" s="547"/>
      <c r="L277" s="547"/>
      <c r="M277" s="547"/>
      <c r="N277" s="547"/>
      <c r="O277" s="547"/>
      <c r="P277" s="547"/>
      <c r="Q277" s="547"/>
      <c r="R277" s="547"/>
      <c r="S277" s="547"/>
      <c r="T277" s="547"/>
      <c r="U277" s="547"/>
      <c r="V277" s="547"/>
      <c r="W277" s="569">
        <f>AANVRAAG!W310</f>
        <v>0</v>
      </c>
      <c r="X277" s="569"/>
      <c r="Y277" s="54"/>
      <c r="Z277" s="54"/>
      <c r="AA277" s="54"/>
      <c r="AB277" s="54"/>
      <c r="AC277" s="54"/>
      <c r="AD277" s="54"/>
      <c r="AE277" s="54"/>
      <c r="AF277" s="54"/>
      <c r="AG277" s="54"/>
    </row>
    <row r="278" spans="1:33" s="2" customFormat="1" ht="12.75" hidden="1" customHeight="1" x14ac:dyDescent="0.3">
      <c r="A278" s="52"/>
      <c r="B278" s="547">
        <f>AANVRAAG!B311</f>
        <v>0</v>
      </c>
      <c r="C278" s="547"/>
      <c r="D278" s="547"/>
      <c r="E278" s="547"/>
      <c r="F278" s="547"/>
      <c r="G278" s="547"/>
      <c r="H278" s="547"/>
      <c r="I278" s="547"/>
      <c r="J278" s="547"/>
      <c r="K278" s="547"/>
      <c r="L278" s="547"/>
      <c r="M278" s="547"/>
      <c r="N278" s="547"/>
      <c r="O278" s="547"/>
      <c r="P278" s="547"/>
      <c r="Q278" s="547"/>
      <c r="R278" s="547"/>
      <c r="S278" s="547"/>
      <c r="T278" s="547"/>
      <c r="U278" s="547"/>
      <c r="V278" s="547"/>
      <c r="W278" s="569">
        <f>AANVRAAG!W311</f>
        <v>0</v>
      </c>
      <c r="X278" s="569"/>
      <c r="Y278" s="54"/>
      <c r="Z278" s="54"/>
      <c r="AA278" s="54"/>
      <c r="AB278" s="54"/>
      <c r="AC278" s="54"/>
      <c r="AD278" s="54"/>
      <c r="AE278" s="54"/>
      <c r="AF278" s="54"/>
      <c r="AG278" s="54"/>
    </row>
    <row r="279" spans="1:33" s="2" customFormat="1" ht="12.75" hidden="1" customHeight="1" x14ac:dyDescent="0.3">
      <c r="A279" s="52"/>
      <c r="B279" s="547">
        <f>AANVRAAG!B312</f>
        <v>0</v>
      </c>
      <c r="C279" s="547"/>
      <c r="D279" s="547"/>
      <c r="E279" s="547"/>
      <c r="F279" s="547"/>
      <c r="G279" s="547"/>
      <c r="H279" s="547"/>
      <c r="I279" s="547"/>
      <c r="J279" s="547"/>
      <c r="K279" s="547"/>
      <c r="L279" s="547"/>
      <c r="M279" s="547"/>
      <c r="N279" s="547"/>
      <c r="O279" s="547"/>
      <c r="P279" s="547"/>
      <c r="Q279" s="547"/>
      <c r="R279" s="547"/>
      <c r="S279" s="547"/>
      <c r="T279" s="547"/>
      <c r="U279" s="547"/>
      <c r="V279" s="547"/>
      <c r="W279" s="569">
        <f>AANVRAAG!W312</f>
        <v>0</v>
      </c>
      <c r="X279" s="569"/>
      <c r="Y279" s="54"/>
      <c r="Z279" s="54"/>
      <c r="AA279" s="54"/>
      <c r="AB279" s="54"/>
      <c r="AC279" s="54"/>
      <c r="AD279" s="54"/>
      <c r="AE279" s="54"/>
      <c r="AF279" s="54"/>
      <c r="AG279" s="54"/>
    </row>
    <row r="280" spans="1:33" s="2" customFormat="1" ht="12.75" hidden="1" customHeight="1" x14ac:dyDescent="0.3">
      <c r="A280" s="52"/>
      <c r="B280" s="547">
        <f>AANVRAAG!B313</f>
        <v>0</v>
      </c>
      <c r="C280" s="547"/>
      <c r="D280" s="547"/>
      <c r="E280" s="547"/>
      <c r="F280" s="547"/>
      <c r="G280" s="547"/>
      <c r="H280" s="547"/>
      <c r="I280" s="547"/>
      <c r="J280" s="547"/>
      <c r="K280" s="547"/>
      <c r="L280" s="547"/>
      <c r="M280" s="547"/>
      <c r="N280" s="547"/>
      <c r="O280" s="547"/>
      <c r="P280" s="547"/>
      <c r="Q280" s="547"/>
      <c r="R280" s="547"/>
      <c r="S280" s="547"/>
      <c r="T280" s="547"/>
      <c r="U280" s="547"/>
      <c r="V280" s="547"/>
      <c r="W280" s="569">
        <f>AANVRAAG!W313</f>
        <v>0</v>
      </c>
      <c r="X280" s="569"/>
      <c r="Y280" s="54"/>
      <c r="Z280" s="54"/>
      <c r="AA280" s="54"/>
      <c r="AB280" s="54"/>
      <c r="AC280" s="54"/>
      <c r="AD280" s="54"/>
      <c r="AE280" s="54"/>
      <c r="AF280" s="54"/>
      <c r="AG280" s="54"/>
    </row>
    <row r="281" spans="1:33" s="2" customFormat="1" ht="12.75" hidden="1" customHeight="1" x14ac:dyDescent="0.3">
      <c r="A281" s="52"/>
      <c r="B281" s="547">
        <f>AANVRAAG!B314</f>
        <v>0</v>
      </c>
      <c r="C281" s="547"/>
      <c r="D281" s="547"/>
      <c r="E281" s="547"/>
      <c r="F281" s="547"/>
      <c r="G281" s="547"/>
      <c r="H281" s="547"/>
      <c r="I281" s="547"/>
      <c r="J281" s="547"/>
      <c r="K281" s="547"/>
      <c r="L281" s="547"/>
      <c r="M281" s="547"/>
      <c r="N281" s="547"/>
      <c r="O281" s="547"/>
      <c r="P281" s="547"/>
      <c r="Q281" s="547"/>
      <c r="R281" s="547"/>
      <c r="S281" s="547"/>
      <c r="T281" s="547"/>
      <c r="U281" s="547"/>
      <c r="V281" s="547"/>
      <c r="W281" s="569">
        <f>AANVRAAG!W314</f>
        <v>0</v>
      </c>
      <c r="X281" s="569"/>
      <c r="Y281" s="54"/>
      <c r="Z281" s="54"/>
      <c r="AA281" s="54"/>
      <c r="AB281" s="54"/>
      <c r="AC281" s="54"/>
      <c r="AD281" s="54"/>
      <c r="AE281" s="54"/>
      <c r="AF281" s="54"/>
      <c r="AG281" s="54"/>
    </row>
    <row r="282" spans="1:33" s="2" customFormat="1" ht="12.75" hidden="1" customHeight="1" x14ac:dyDescent="0.3">
      <c r="A282" s="52"/>
      <c r="B282" s="547">
        <f>AANVRAAG!B315</f>
        <v>0</v>
      </c>
      <c r="C282" s="547"/>
      <c r="D282" s="547"/>
      <c r="E282" s="547"/>
      <c r="F282" s="547"/>
      <c r="G282" s="547"/>
      <c r="H282" s="547"/>
      <c r="I282" s="547"/>
      <c r="J282" s="547"/>
      <c r="K282" s="547"/>
      <c r="L282" s="547"/>
      <c r="M282" s="547"/>
      <c r="N282" s="547"/>
      <c r="O282" s="547"/>
      <c r="P282" s="547"/>
      <c r="Q282" s="547"/>
      <c r="R282" s="547"/>
      <c r="S282" s="547"/>
      <c r="T282" s="547"/>
      <c r="U282" s="547"/>
      <c r="V282" s="547"/>
      <c r="W282" s="569">
        <f>AANVRAAG!W315</f>
        <v>0</v>
      </c>
      <c r="X282" s="569"/>
      <c r="Y282" s="54"/>
      <c r="Z282" s="54"/>
      <c r="AA282" s="54"/>
      <c r="AB282" s="54"/>
      <c r="AC282" s="54"/>
      <c r="AD282" s="54"/>
      <c r="AE282" s="54"/>
      <c r="AF282" s="54"/>
      <c r="AG282" s="54"/>
    </row>
    <row r="283" spans="1:33" s="2" customFormat="1" ht="7.95" hidden="1" customHeight="1" x14ac:dyDescent="0.3">
      <c r="A283" s="12"/>
      <c r="B283" s="358"/>
      <c r="C283" s="358"/>
      <c r="D283" s="358"/>
      <c r="E283" s="358"/>
      <c r="F283" s="358"/>
      <c r="G283" s="358"/>
      <c r="H283" s="358"/>
      <c r="I283" s="358"/>
      <c r="J283" s="358"/>
      <c r="K283" s="358"/>
      <c r="L283" s="358"/>
      <c r="M283" s="358"/>
      <c r="N283" s="358"/>
      <c r="O283" s="358"/>
      <c r="P283" s="358"/>
      <c r="Q283" s="358"/>
      <c r="R283" s="358"/>
      <c r="S283" s="358"/>
      <c r="T283" s="358"/>
      <c r="U283" s="358"/>
      <c r="V283" s="358"/>
      <c r="W283" s="358"/>
      <c r="X283" s="358"/>
    </row>
    <row r="284" spans="1:33" s="158" customFormat="1" ht="14.4" hidden="1" customHeight="1" x14ac:dyDescent="0.3">
      <c r="A284" s="296"/>
      <c r="B284" s="549" t="s">
        <v>219</v>
      </c>
      <c r="C284" s="549"/>
      <c r="D284" s="550" t="s">
        <v>32</v>
      </c>
      <c r="E284" s="550"/>
      <c r="F284" s="550"/>
      <c r="G284" s="550"/>
      <c r="H284" s="550"/>
      <c r="I284" s="550"/>
      <c r="J284" s="550"/>
      <c r="K284" s="550"/>
      <c r="L284" s="550"/>
      <c r="M284" s="550"/>
      <c r="N284" s="550"/>
      <c r="O284" s="550"/>
      <c r="P284" s="550"/>
      <c r="Q284" s="550"/>
      <c r="R284" s="550"/>
      <c r="S284" s="550"/>
      <c r="T284" s="550"/>
      <c r="U284" s="550"/>
      <c r="V284" s="550"/>
      <c r="W284" s="550"/>
      <c r="X284" s="550"/>
      <c r="Y284" s="320"/>
    </row>
    <row r="285" spans="1:33" s="158" customFormat="1" ht="14.4" hidden="1" customHeight="1" x14ac:dyDescent="0.3">
      <c r="A285" s="296"/>
      <c r="B285" s="548" t="s">
        <v>220</v>
      </c>
      <c r="C285" s="548"/>
      <c r="D285" s="585"/>
      <c r="E285" s="585"/>
      <c r="F285" s="585"/>
      <c r="G285" s="585"/>
      <c r="H285" s="585"/>
      <c r="I285" s="585"/>
      <c r="J285" s="585"/>
      <c r="K285" s="585"/>
      <c r="L285" s="585"/>
      <c r="M285" s="585"/>
      <c r="N285" s="585"/>
      <c r="O285" s="585"/>
      <c r="P285" s="585"/>
      <c r="Q285" s="585"/>
      <c r="R285" s="585"/>
      <c r="S285" s="585"/>
      <c r="T285" s="585"/>
      <c r="U285" s="585"/>
      <c r="V285" s="585"/>
      <c r="W285" s="585"/>
      <c r="X285" s="585"/>
      <c r="Y285" s="320"/>
    </row>
    <row r="286" spans="1:33" s="2" customFormat="1" ht="7.95" hidden="1" customHeight="1" x14ac:dyDescent="0.3">
      <c r="A286" s="12"/>
      <c r="B286" s="358"/>
      <c r="C286" s="358"/>
      <c r="D286" s="358"/>
      <c r="E286" s="358"/>
      <c r="F286" s="358"/>
      <c r="G286" s="358"/>
      <c r="H286" s="358"/>
      <c r="I286" s="358"/>
      <c r="J286" s="358"/>
      <c r="K286" s="358"/>
      <c r="L286" s="358"/>
      <c r="M286" s="358"/>
      <c r="N286" s="358"/>
      <c r="O286" s="358"/>
      <c r="P286" s="358"/>
      <c r="Q286" s="358"/>
      <c r="R286" s="358"/>
      <c r="S286" s="358"/>
      <c r="T286" s="358"/>
      <c r="U286" s="358"/>
      <c r="V286" s="358"/>
      <c r="W286" s="358"/>
      <c r="X286" s="358"/>
    </row>
    <row r="287" spans="1:33" s="2" customFormat="1" ht="15" hidden="1" customHeight="1" x14ac:dyDescent="0.3">
      <c r="A287" s="96"/>
      <c r="B287" s="542" t="s">
        <v>109</v>
      </c>
      <c r="C287" s="543"/>
      <c r="D287" s="543"/>
      <c r="E287" s="543"/>
      <c r="F287" s="543"/>
      <c r="G287" s="543"/>
      <c r="H287" s="543"/>
      <c r="I287" s="543"/>
      <c r="J287" s="543"/>
      <c r="K287" s="543"/>
      <c r="L287" s="543"/>
      <c r="M287" s="543"/>
      <c r="N287" s="543"/>
      <c r="O287" s="543"/>
      <c r="P287" s="543"/>
      <c r="Q287" s="543"/>
      <c r="R287" s="543"/>
      <c r="S287" s="543"/>
      <c r="T287" s="543"/>
      <c r="U287" s="543"/>
      <c r="V287" s="543"/>
      <c r="W287" s="543"/>
      <c r="X287" s="544"/>
      <c r="AB287" s="308"/>
    </row>
    <row r="288" spans="1:33" s="2" customFormat="1" hidden="1" x14ac:dyDescent="0.3">
      <c r="A288" s="14"/>
      <c r="B288" s="449" t="s">
        <v>314</v>
      </c>
      <c r="C288" s="449"/>
      <c r="D288" s="449"/>
      <c r="E288" s="449"/>
      <c r="F288" s="449"/>
      <c r="G288" s="449"/>
      <c r="H288" s="449"/>
      <c r="I288" s="449"/>
      <c r="J288" s="449"/>
      <c r="K288" s="449"/>
      <c r="L288" s="449"/>
      <c r="M288" s="449"/>
      <c r="N288" s="449"/>
      <c r="O288" s="449"/>
      <c r="P288" s="449"/>
      <c r="Q288" s="449"/>
      <c r="R288" s="449"/>
      <c r="S288" s="449"/>
      <c r="T288" s="449"/>
      <c r="U288" s="449"/>
      <c r="V288" s="449"/>
      <c r="W288" s="449"/>
      <c r="X288" s="449"/>
    </row>
    <row r="289" spans="1:58" s="2" customFormat="1" hidden="1" x14ac:dyDescent="0.3">
      <c r="A289" s="14"/>
      <c r="B289" s="449" t="s">
        <v>407</v>
      </c>
      <c r="C289" s="449"/>
      <c r="D289" s="449"/>
      <c r="E289" s="449"/>
      <c r="F289" s="449"/>
      <c r="G289" s="449"/>
      <c r="H289" s="449"/>
      <c r="I289" s="449"/>
      <c r="J289" s="449"/>
      <c r="K289" s="449"/>
      <c r="L289" s="449"/>
      <c r="M289" s="449"/>
      <c r="N289" s="449"/>
      <c r="O289" s="449"/>
      <c r="P289" s="449"/>
      <c r="Q289" s="449"/>
      <c r="R289" s="449"/>
      <c r="S289" s="449"/>
      <c r="T289" s="449"/>
      <c r="U289" s="449"/>
      <c r="V289" s="449"/>
      <c r="W289" s="449"/>
      <c r="X289" s="449"/>
    </row>
    <row r="290" spans="1:58" s="323" customFormat="1" ht="14.4" hidden="1" customHeight="1" x14ac:dyDescent="0.3">
      <c r="A290" s="321"/>
      <c r="B290" s="548" t="s">
        <v>219</v>
      </c>
      <c r="C290" s="548"/>
      <c r="D290" s="574" t="s">
        <v>32</v>
      </c>
      <c r="E290" s="574"/>
      <c r="F290" s="574"/>
      <c r="G290" s="574"/>
      <c r="H290" s="574"/>
      <c r="I290" s="574"/>
      <c r="J290" s="574"/>
      <c r="K290" s="574"/>
      <c r="L290" s="574"/>
      <c r="M290" s="574"/>
      <c r="N290" s="574"/>
      <c r="O290" s="574"/>
      <c r="P290" s="574"/>
      <c r="Q290" s="574"/>
      <c r="R290" s="574"/>
      <c r="S290" s="574"/>
      <c r="T290" s="574"/>
      <c r="U290" s="574"/>
      <c r="V290" s="574"/>
      <c r="W290" s="574"/>
      <c r="X290" s="574"/>
      <c r="Y290" s="322"/>
    </row>
    <row r="291" spans="1:58" s="323" customFormat="1" ht="14.4" hidden="1" customHeight="1" x14ac:dyDescent="0.3">
      <c r="A291" s="321"/>
      <c r="B291" s="548" t="s">
        <v>220</v>
      </c>
      <c r="C291" s="548"/>
      <c r="D291" s="574" t="s">
        <v>32</v>
      </c>
      <c r="E291" s="574"/>
      <c r="F291" s="574"/>
      <c r="G291" s="574"/>
      <c r="H291" s="574"/>
      <c r="I291" s="574"/>
      <c r="J291" s="574"/>
      <c r="K291" s="574"/>
      <c r="L291" s="574"/>
      <c r="M291" s="574"/>
      <c r="N291" s="574"/>
      <c r="O291" s="574"/>
      <c r="P291" s="574"/>
      <c r="Q291" s="574"/>
      <c r="R291" s="574"/>
      <c r="S291" s="574"/>
      <c r="T291" s="574"/>
      <c r="U291" s="574"/>
      <c r="V291" s="574"/>
      <c r="W291" s="574"/>
      <c r="X291" s="574"/>
      <c r="Y291" s="322"/>
    </row>
    <row r="292" spans="1:58" s="2" customFormat="1" ht="7.95" hidden="1" customHeight="1" x14ac:dyDescent="0.3">
      <c r="A292" s="12"/>
      <c r="B292" s="358"/>
      <c r="C292" s="358"/>
      <c r="D292" s="358"/>
      <c r="E292" s="358"/>
      <c r="F292" s="358"/>
      <c r="G292" s="358"/>
      <c r="H292" s="358"/>
      <c r="I292" s="358"/>
      <c r="J292" s="358"/>
      <c r="K292" s="358"/>
      <c r="L292" s="358"/>
      <c r="M292" s="358"/>
      <c r="N292" s="358"/>
      <c r="O292" s="358"/>
      <c r="P292" s="358"/>
      <c r="Q292" s="358"/>
      <c r="R292" s="358"/>
      <c r="S292" s="358"/>
      <c r="T292" s="358"/>
      <c r="U292" s="358"/>
      <c r="V292" s="358"/>
      <c r="W292" s="358"/>
      <c r="X292" s="358"/>
    </row>
    <row r="293" spans="1:58" s="2" customFormat="1" ht="4.95" hidden="1" customHeight="1" x14ac:dyDescent="0.3">
      <c r="A293" s="522"/>
      <c r="B293" s="522"/>
      <c r="C293" s="522"/>
      <c r="D293" s="522"/>
      <c r="E293" s="522"/>
      <c r="F293" s="522"/>
      <c r="G293" s="522"/>
      <c r="H293" s="522"/>
      <c r="I293" s="522"/>
      <c r="J293" s="522"/>
      <c r="K293" s="522"/>
      <c r="L293" s="522"/>
      <c r="M293" s="522"/>
      <c r="N293" s="522"/>
      <c r="O293" s="522"/>
      <c r="P293" s="522"/>
      <c r="Q293" s="522"/>
      <c r="R293" s="522"/>
      <c r="S293" s="522"/>
      <c r="T293" s="522"/>
      <c r="U293" s="522"/>
      <c r="V293" s="522"/>
    </row>
    <row r="294" spans="1:58" s="2" customFormat="1" ht="15" hidden="1" customHeight="1" x14ac:dyDescent="0.3">
      <c r="A294" s="96"/>
      <c r="B294" s="451" t="str">
        <f>AANVRAAG!B317</f>
        <v>Project 6:</v>
      </c>
      <c r="C294" s="452"/>
      <c r="D294" s="553">
        <f>AANVRAAG!D317</f>
        <v>0</v>
      </c>
      <c r="E294" s="553"/>
      <c r="F294" s="553"/>
      <c r="G294" s="553"/>
      <c r="H294" s="553"/>
      <c r="I294" s="553"/>
      <c r="J294" s="553"/>
      <c r="K294" s="553"/>
      <c r="L294" s="553"/>
      <c r="M294" s="553"/>
      <c r="N294" s="553"/>
      <c r="O294" s="553"/>
      <c r="P294" s="553"/>
      <c r="Q294" s="553"/>
      <c r="R294" s="553"/>
      <c r="S294" s="553"/>
      <c r="T294" s="553"/>
      <c r="U294" s="553"/>
      <c r="V294" s="553"/>
      <c r="W294" s="553"/>
      <c r="X294" s="554"/>
    </row>
    <row r="295" spans="1:58" s="2" customFormat="1" ht="15" hidden="1" customHeight="1" x14ac:dyDescent="0.3">
      <c r="A295" s="52"/>
      <c r="B295" s="379" t="s">
        <v>17</v>
      </c>
      <c r="C295" s="379"/>
      <c r="D295" s="562">
        <f>AANVRAAG!D318</f>
        <v>0</v>
      </c>
      <c r="E295" s="562"/>
      <c r="F295" s="562"/>
      <c r="G295" s="562"/>
      <c r="H295" s="562"/>
      <c r="I295" s="562"/>
      <c r="J295" s="562"/>
      <c r="K295" s="562"/>
      <c r="L295" s="562"/>
      <c r="M295" s="562"/>
      <c r="N295" s="562"/>
      <c r="O295" s="562"/>
      <c r="P295" s="562"/>
      <c r="Q295" s="562"/>
      <c r="R295" s="562"/>
      <c r="S295" s="562"/>
      <c r="T295" s="562"/>
      <c r="U295" s="562"/>
      <c r="V295" s="562"/>
      <c r="W295" s="562"/>
      <c r="X295" s="562"/>
    </row>
    <row r="296" spans="1:58" s="2" customFormat="1" ht="15" hidden="1" customHeight="1" x14ac:dyDescent="0.3">
      <c r="A296" s="52"/>
      <c r="B296" s="379" t="s">
        <v>224</v>
      </c>
      <c r="C296" s="379"/>
      <c r="D296" s="562">
        <f>AANVRAAG!D319</f>
        <v>0</v>
      </c>
      <c r="E296" s="562"/>
      <c r="F296" s="562"/>
      <c r="G296" s="562"/>
      <c r="H296" s="562"/>
      <c r="I296" s="562"/>
      <c r="J296" s="562"/>
      <c r="K296" s="562"/>
      <c r="L296" s="562"/>
      <c r="M296" s="562"/>
      <c r="N296" s="562"/>
      <c r="O296" s="562"/>
      <c r="P296" s="562"/>
      <c r="Q296" s="562"/>
      <c r="R296" s="562"/>
      <c r="S296" s="562"/>
      <c r="T296" s="562"/>
      <c r="U296" s="562"/>
      <c r="V296" s="562"/>
      <c r="W296" s="562"/>
      <c r="X296" s="562"/>
    </row>
    <row r="297" spans="1:58" s="2" customFormat="1" ht="15" hidden="1" customHeight="1" x14ac:dyDescent="0.3">
      <c r="A297" s="52"/>
      <c r="B297" s="379" t="s">
        <v>59</v>
      </c>
      <c r="C297" s="379"/>
      <c r="D297" s="562" t="str">
        <f>AANVRAAG!D320</f>
        <v>kies</v>
      </c>
      <c r="E297" s="562"/>
      <c r="F297" s="562"/>
      <c r="G297" s="562"/>
      <c r="H297" s="562"/>
      <c r="I297" s="562"/>
      <c r="J297" s="562"/>
      <c r="K297" s="562"/>
      <c r="L297" s="562"/>
      <c r="M297" s="562"/>
      <c r="N297" s="562"/>
      <c r="O297" s="562"/>
      <c r="P297" s="562"/>
      <c r="Q297" s="562"/>
      <c r="R297" s="562"/>
      <c r="S297" s="562"/>
      <c r="T297" s="562"/>
      <c r="U297" s="562"/>
      <c r="V297" s="562"/>
      <c r="W297" s="562"/>
      <c r="X297" s="562"/>
    </row>
    <row r="298" spans="1:58" s="1" customFormat="1" ht="15" hidden="1" customHeight="1" x14ac:dyDescent="0.3">
      <c r="A298" s="8"/>
      <c r="B298" s="379" t="s">
        <v>79</v>
      </c>
      <c r="C298" s="379"/>
      <c r="D298" s="379"/>
      <c r="E298" s="379"/>
      <c r="F298" s="379"/>
      <c r="G298" s="379"/>
      <c r="H298" s="379"/>
      <c r="I298" s="379"/>
      <c r="J298" s="379"/>
      <c r="K298" s="379"/>
      <c r="L298" s="379"/>
      <c r="M298" s="379"/>
      <c r="N298" s="379"/>
      <c r="O298" s="379"/>
      <c r="P298" s="379"/>
      <c r="Q298" s="379"/>
      <c r="R298" s="379"/>
      <c r="S298" s="379"/>
      <c r="T298" s="379"/>
      <c r="U298" s="379"/>
      <c r="V298" s="379"/>
      <c r="W298" s="379"/>
      <c r="X298" s="3" t="str">
        <f>AANVRAAG!X321</f>
        <v>kies</v>
      </c>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row>
    <row r="299" spans="1:58" s="2" customFormat="1" ht="15" hidden="1" customHeight="1" x14ac:dyDescent="0.3">
      <c r="A299" s="52"/>
      <c r="B299" s="379" t="s">
        <v>66</v>
      </c>
      <c r="C299" s="379"/>
      <c r="D299" s="562" t="str">
        <f>AANVRAAG!D324</f>
        <v>kies eerst toekomstige VIPA-subsidie projecten (hierboven)</v>
      </c>
      <c r="E299" s="562"/>
      <c r="F299" s="562"/>
      <c r="G299" s="562"/>
      <c r="H299" s="562"/>
      <c r="I299" s="562"/>
      <c r="J299" s="562"/>
      <c r="K299" s="562"/>
      <c r="L299" s="562"/>
      <c r="M299" s="562"/>
      <c r="N299" s="562"/>
      <c r="O299" s="562"/>
      <c r="P299" s="562"/>
      <c r="Q299" s="562"/>
      <c r="R299" s="562"/>
      <c r="S299" s="562"/>
      <c r="T299" s="562"/>
      <c r="U299" s="562"/>
      <c r="V299" s="562"/>
      <c r="W299" s="359" t="s">
        <v>68</v>
      </c>
      <c r="X299" s="359"/>
    </row>
    <row r="300" spans="1:58" s="2" customFormat="1" ht="15" hidden="1" customHeight="1" x14ac:dyDescent="0.3">
      <c r="A300" s="52"/>
      <c r="B300" s="349" t="s">
        <v>64</v>
      </c>
      <c r="C300" s="349"/>
      <c r="D300" s="583">
        <f>AANVRAAG!D323</f>
        <v>0</v>
      </c>
      <c r="E300" s="583"/>
      <c r="F300" s="583"/>
      <c r="G300" s="583"/>
      <c r="H300" s="583"/>
      <c r="I300" s="583"/>
      <c r="J300" s="583"/>
      <c r="K300" s="583"/>
      <c r="L300" s="583"/>
      <c r="M300" s="583"/>
      <c r="N300" s="583"/>
      <c r="O300" s="381" t="s">
        <v>65</v>
      </c>
      <c r="P300" s="381"/>
      <c r="Q300" s="381"/>
      <c r="R300" s="381"/>
      <c r="S300" s="381"/>
      <c r="T300" s="381"/>
      <c r="U300" s="381"/>
      <c r="V300" s="381"/>
      <c r="W300" s="381"/>
      <c r="X300" s="381"/>
    </row>
    <row r="301" spans="1:58" s="2" customFormat="1" ht="5.4" hidden="1" customHeight="1" x14ac:dyDescent="0.3">
      <c r="A301" s="358"/>
      <c r="B301" s="358"/>
      <c r="C301" s="358"/>
      <c r="D301" s="358"/>
      <c r="E301" s="358"/>
      <c r="F301" s="358"/>
      <c r="G301" s="358"/>
      <c r="H301" s="358"/>
      <c r="I301" s="358"/>
      <c r="J301" s="358"/>
      <c r="K301" s="358"/>
      <c r="L301" s="358"/>
      <c r="M301" s="358"/>
      <c r="N301" s="358"/>
      <c r="O301" s="358"/>
      <c r="P301" s="358"/>
      <c r="Q301" s="358"/>
      <c r="R301" s="358"/>
      <c r="S301" s="358"/>
      <c r="T301" s="358"/>
      <c r="U301" s="358"/>
      <c r="V301" s="358"/>
      <c r="W301" s="358"/>
      <c r="X301" s="358"/>
    </row>
    <row r="302" spans="1:58" s="2" customFormat="1" hidden="1" x14ac:dyDescent="0.3">
      <c r="A302" s="12"/>
      <c r="B302" s="539" t="s">
        <v>232</v>
      </c>
      <c r="C302" s="540"/>
      <c r="D302" s="540"/>
      <c r="E302" s="540"/>
      <c r="F302" s="540"/>
      <c r="G302" s="540"/>
      <c r="H302" s="540"/>
      <c r="I302" s="540"/>
      <c r="J302" s="540"/>
      <c r="K302" s="540"/>
      <c r="L302" s="540"/>
      <c r="M302" s="540"/>
      <c r="N302" s="540"/>
      <c r="O302" s="540"/>
      <c r="P302" s="540"/>
      <c r="Q302" s="540"/>
      <c r="R302" s="540"/>
      <c r="S302" s="540"/>
      <c r="T302" s="540"/>
      <c r="U302" s="540"/>
      <c r="V302" s="540"/>
      <c r="W302" s="540"/>
      <c r="X302" s="541"/>
    </row>
    <row r="303" spans="1:58" s="2" customFormat="1" ht="14.4" hidden="1" customHeight="1" x14ac:dyDescent="0.3">
      <c r="A303" s="96"/>
      <c r="B303" s="545" t="s">
        <v>226</v>
      </c>
      <c r="C303" s="545"/>
      <c r="D303" s="545"/>
      <c r="E303" s="545"/>
      <c r="F303" s="545"/>
      <c r="G303" s="545"/>
      <c r="H303" s="545"/>
      <c r="I303" s="545"/>
      <c r="J303" s="545"/>
      <c r="K303" s="545"/>
      <c r="L303" s="545"/>
      <c r="M303" s="545"/>
      <c r="N303" s="545"/>
      <c r="O303" s="545"/>
      <c r="P303" s="545"/>
      <c r="Q303" s="545"/>
      <c r="R303" s="545"/>
      <c r="S303" s="545"/>
      <c r="T303" s="545"/>
      <c r="U303" s="545"/>
      <c r="V303" s="545"/>
      <c r="W303" s="545"/>
      <c r="X303" s="545"/>
      <c r="Y303" s="54"/>
      <c r="Z303" s="54"/>
      <c r="AA303" s="54"/>
      <c r="AB303" s="54"/>
      <c r="AC303" s="54"/>
      <c r="AD303" s="54"/>
      <c r="AE303" s="54"/>
      <c r="AF303" s="54"/>
    </row>
    <row r="304" spans="1:58" s="2" customFormat="1" ht="100.2" hidden="1" customHeight="1" x14ac:dyDescent="0.3">
      <c r="A304" s="96"/>
      <c r="B304" s="546">
        <f>AANVRAAG!B328</f>
        <v>0</v>
      </c>
      <c r="C304" s="546"/>
      <c r="D304" s="546"/>
      <c r="E304" s="546"/>
      <c r="F304" s="546"/>
      <c r="G304" s="546"/>
      <c r="H304" s="546"/>
      <c r="I304" s="546"/>
      <c r="J304" s="546"/>
      <c r="K304" s="546"/>
      <c r="L304" s="546"/>
      <c r="M304" s="546"/>
      <c r="N304" s="546"/>
      <c r="O304" s="546"/>
      <c r="P304" s="546"/>
      <c r="Q304" s="546"/>
      <c r="R304" s="546"/>
      <c r="S304" s="546"/>
      <c r="T304" s="546"/>
      <c r="U304" s="546"/>
      <c r="V304" s="546"/>
      <c r="W304" s="546"/>
      <c r="X304" s="546"/>
      <c r="Y304" s="54"/>
      <c r="Z304" s="54"/>
      <c r="AA304" s="54"/>
      <c r="AB304" s="54"/>
      <c r="AC304" s="54"/>
      <c r="AD304" s="54"/>
      <c r="AE304" s="54"/>
      <c r="AF304" s="54"/>
    </row>
    <row r="305" spans="1:32" s="2" customFormat="1" ht="7.95" hidden="1" customHeight="1" x14ac:dyDescent="0.3">
      <c r="A305" s="12"/>
      <c r="B305" s="358"/>
      <c r="C305" s="358"/>
      <c r="D305" s="358"/>
      <c r="E305" s="358"/>
      <c r="F305" s="358"/>
      <c r="G305" s="358"/>
      <c r="H305" s="358"/>
      <c r="I305" s="358"/>
      <c r="J305" s="358"/>
      <c r="K305" s="358"/>
      <c r="L305" s="358"/>
      <c r="M305" s="358"/>
      <c r="N305" s="358"/>
      <c r="O305" s="358"/>
      <c r="P305" s="358"/>
      <c r="Q305" s="358"/>
      <c r="R305" s="358"/>
      <c r="S305" s="358"/>
      <c r="T305" s="358"/>
      <c r="U305" s="358"/>
      <c r="V305" s="358"/>
      <c r="W305" s="358"/>
      <c r="X305" s="358"/>
    </row>
    <row r="306" spans="1:32" s="2" customFormat="1" hidden="1" x14ac:dyDescent="0.3">
      <c r="A306" s="12"/>
      <c r="B306" s="572"/>
      <c r="C306" s="572"/>
      <c r="D306" s="572"/>
      <c r="E306" s="572"/>
      <c r="F306" s="572"/>
      <c r="G306" s="572"/>
      <c r="H306" s="572"/>
      <c r="I306" s="572"/>
      <c r="J306" s="572"/>
      <c r="K306" s="572"/>
      <c r="L306" s="572"/>
      <c r="M306" s="572"/>
      <c r="N306" s="572"/>
      <c r="O306" s="572"/>
      <c r="P306" s="572"/>
      <c r="Q306" s="572"/>
      <c r="R306" s="572"/>
      <c r="S306" s="572"/>
      <c r="T306" s="572"/>
      <c r="U306" s="572"/>
      <c r="V306" s="572"/>
      <c r="W306" s="572"/>
      <c r="X306" s="572"/>
      <c r="Y306" s="6"/>
    </row>
    <row r="307" spans="1:32" s="2" customFormat="1" ht="14.4" hidden="1" customHeight="1" x14ac:dyDescent="0.3">
      <c r="A307" s="96"/>
      <c r="B307" s="545"/>
      <c r="C307" s="545"/>
      <c r="D307" s="545"/>
      <c r="E307" s="545"/>
      <c r="F307" s="545"/>
      <c r="G307" s="545"/>
      <c r="H307" s="545"/>
      <c r="I307" s="545"/>
      <c r="J307" s="545"/>
      <c r="K307" s="545"/>
      <c r="L307" s="545"/>
      <c r="M307" s="545"/>
      <c r="N307" s="545"/>
      <c r="O307" s="545"/>
      <c r="P307" s="545"/>
      <c r="Q307" s="545"/>
      <c r="R307" s="545"/>
      <c r="S307" s="545"/>
      <c r="T307" s="545"/>
      <c r="U307" s="545"/>
      <c r="V307" s="545"/>
      <c r="W307" s="545"/>
      <c r="X307" s="545"/>
      <c r="Y307" s="54"/>
      <c r="Z307" s="54"/>
      <c r="AA307" s="54"/>
      <c r="AB307" s="54"/>
      <c r="AC307" s="54"/>
      <c r="AD307" s="54"/>
      <c r="AE307" s="54"/>
      <c r="AF307" s="54"/>
    </row>
    <row r="308" spans="1:32" s="314" customFormat="1" hidden="1" x14ac:dyDescent="0.3">
      <c r="A308" s="312"/>
      <c r="B308" s="546"/>
      <c r="C308" s="546"/>
      <c r="D308" s="546"/>
      <c r="E308" s="546"/>
      <c r="F308" s="546"/>
      <c r="G308" s="546"/>
      <c r="H308" s="546"/>
      <c r="I308" s="546"/>
      <c r="J308" s="546"/>
      <c r="K308" s="546"/>
      <c r="L308" s="546"/>
      <c r="M308" s="546"/>
      <c r="N308" s="546"/>
      <c r="O308" s="546"/>
      <c r="P308" s="546"/>
      <c r="Q308" s="546"/>
      <c r="R308" s="546"/>
      <c r="S308" s="546"/>
      <c r="T308" s="546"/>
      <c r="U308" s="546"/>
      <c r="V308" s="546"/>
      <c r="W308" s="546"/>
      <c r="X308" s="546"/>
      <c r="Y308" s="313"/>
      <c r="Z308" s="313"/>
      <c r="AA308" s="313"/>
      <c r="AB308" s="313"/>
      <c r="AC308" s="313"/>
      <c r="AD308" s="313"/>
      <c r="AE308" s="313"/>
    </row>
    <row r="309" spans="1:32" s="306" customFormat="1" ht="14.4" hidden="1" customHeight="1" x14ac:dyDescent="0.3">
      <c r="A309" s="304"/>
      <c r="B309" s="561"/>
      <c r="C309" s="561"/>
      <c r="D309" s="552"/>
      <c r="E309" s="552"/>
      <c r="F309" s="552"/>
      <c r="G309" s="552"/>
      <c r="H309" s="552"/>
      <c r="I309" s="552"/>
      <c r="J309" s="552"/>
      <c r="K309" s="552"/>
      <c r="L309" s="552"/>
      <c r="M309" s="552"/>
      <c r="N309" s="552"/>
      <c r="O309" s="552"/>
      <c r="P309" s="552"/>
      <c r="Q309" s="552"/>
      <c r="R309" s="552"/>
      <c r="S309" s="552"/>
      <c r="T309" s="552"/>
      <c r="U309" s="552"/>
      <c r="V309" s="552"/>
      <c r="W309" s="552"/>
      <c r="X309" s="552"/>
      <c r="Y309" s="305"/>
    </row>
    <row r="310" spans="1:32" s="306" customFormat="1" hidden="1" x14ac:dyDescent="0.3">
      <c r="A310" s="304"/>
      <c r="B310" s="561"/>
      <c r="C310" s="561"/>
      <c r="D310" s="582"/>
      <c r="E310" s="582"/>
      <c r="F310" s="582"/>
      <c r="G310" s="582"/>
      <c r="H310" s="582"/>
      <c r="I310" s="582"/>
      <c r="J310" s="582"/>
      <c r="K310" s="582"/>
      <c r="L310" s="582"/>
      <c r="M310" s="582"/>
      <c r="N310" s="582"/>
      <c r="O310" s="582"/>
      <c r="P310" s="582"/>
      <c r="Q310" s="582"/>
      <c r="R310" s="582"/>
      <c r="S310" s="582"/>
      <c r="T310" s="582"/>
      <c r="U310" s="582"/>
      <c r="V310" s="582"/>
      <c r="W310" s="582"/>
      <c r="X310" s="582"/>
      <c r="Y310" s="309"/>
    </row>
    <row r="311" spans="1:32" s="2" customFormat="1" ht="7.95" hidden="1" customHeight="1" x14ac:dyDescent="0.3">
      <c r="A311" s="12"/>
      <c r="B311" s="358"/>
      <c r="C311" s="358"/>
      <c r="D311" s="358"/>
      <c r="E311" s="358"/>
      <c r="F311" s="358"/>
      <c r="G311" s="358"/>
      <c r="H311" s="358"/>
      <c r="I311" s="358"/>
      <c r="J311" s="358"/>
      <c r="K311" s="358"/>
      <c r="L311" s="358"/>
      <c r="M311" s="358"/>
      <c r="N311" s="358"/>
      <c r="O311" s="358"/>
      <c r="P311" s="358"/>
      <c r="Q311" s="358"/>
      <c r="R311" s="358"/>
      <c r="S311" s="358"/>
      <c r="T311" s="358"/>
      <c r="U311" s="358"/>
      <c r="V311" s="358"/>
      <c r="W311" s="358"/>
      <c r="X311" s="358"/>
    </row>
    <row r="312" spans="1:32" s="2" customFormat="1" hidden="1" x14ac:dyDescent="0.3">
      <c r="A312" s="12"/>
      <c r="B312" s="539" t="s">
        <v>227</v>
      </c>
      <c r="C312" s="540"/>
      <c r="D312" s="540"/>
      <c r="E312" s="540"/>
      <c r="F312" s="540"/>
      <c r="G312" s="540"/>
      <c r="H312" s="540"/>
      <c r="I312" s="540"/>
      <c r="J312" s="540"/>
      <c r="K312" s="540"/>
      <c r="L312" s="540"/>
      <c r="M312" s="540"/>
      <c r="N312" s="540"/>
      <c r="O312" s="540"/>
      <c r="P312" s="540"/>
      <c r="Q312" s="540"/>
      <c r="R312" s="540"/>
      <c r="S312" s="540"/>
      <c r="T312" s="540"/>
      <c r="U312" s="540"/>
      <c r="V312" s="540"/>
      <c r="W312" s="540"/>
      <c r="X312" s="541"/>
      <c r="Y312" s="6"/>
    </row>
    <row r="313" spans="1:32" s="2" customFormat="1" ht="14.4" hidden="1" customHeight="1" x14ac:dyDescent="0.3">
      <c r="A313" s="96"/>
      <c r="B313" s="545" t="s">
        <v>228</v>
      </c>
      <c r="C313" s="545"/>
      <c r="D313" s="545"/>
      <c r="E313" s="545"/>
      <c r="F313" s="545"/>
      <c r="G313" s="545"/>
      <c r="H313" s="545"/>
      <c r="I313" s="545"/>
      <c r="J313" s="545"/>
      <c r="K313" s="545"/>
      <c r="L313" s="545"/>
      <c r="M313" s="545"/>
      <c r="N313" s="545"/>
      <c r="O313" s="545"/>
      <c r="P313" s="545"/>
      <c r="Q313" s="545"/>
      <c r="R313" s="545"/>
      <c r="S313" s="545"/>
      <c r="T313" s="545"/>
      <c r="U313" s="545"/>
      <c r="V313" s="545"/>
      <c r="W313" s="545"/>
      <c r="X313" s="545"/>
      <c r="Y313" s="54"/>
      <c r="Z313" s="54"/>
      <c r="AA313" s="54"/>
      <c r="AB313" s="54"/>
      <c r="AC313" s="54"/>
      <c r="AD313" s="54"/>
      <c r="AE313" s="54"/>
      <c r="AF313" s="54"/>
    </row>
    <row r="314" spans="1:32" s="2" customFormat="1" ht="100.2" hidden="1" customHeight="1" x14ac:dyDescent="0.3">
      <c r="A314" s="96"/>
      <c r="B314" s="546">
        <f>AANVRAAG!B336</f>
        <v>0</v>
      </c>
      <c r="C314" s="546"/>
      <c r="D314" s="546"/>
      <c r="E314" s="546"/>
      <c r="F314" s="546"/>
      <c r="G314" s="546"/>
      <c r="H314" s="546"/>
      <c r="I314" s="546"/>
      <c r="J314" s="546"/>
      <c r="K314" s="546"/>
      <c r="L314" s="546"/>
      <c r="M314" s="546"/>
      <c r="N314" s="546"/>
      <c r="O314" s="546"/>
      <c r="P314" s="546"/>
      <c r="Q314" s="546"/>
      <c r="R314" s="546"/>
      <c r="S314" s="546"/>
      <c r="T314" s="546"/>
      <c r="U314" s="546"/>
      <c r="V314" s="546"/>
      <c r="W314" s="546"/>
      <c r="X314" s="546"/>
      <c r="Y314" s="54"/>
      <c r="Z314" s="54"/>
      <c r="AA314" s="54"/>
      <c r="AB314" s="54"/>
      <c r="AC314" s="54"/>
      <c r="AD314" s="54"/>
      <c r="AE314" s="54"/>
      <c r="AF314" s="54"/>
    </row>
    <row r="315" spans="1:32" s="323" customFormat="1" ht="14.4" hidden="1" customHeight="1" x14ac:dyDescent="0.3">
      <c r="A315" s="329"/>
      <c r="B315" s="548" t="s">
        <v>219</v>
      </c>
      <c r="C315" s="548"/>
      <c r="D315" s="574" t="s">
        <v>32</v>
      </c>
      <c r="E315" s="574"/>
      <c r="F315" s="574"/>
      <c r="G315" s="574"/>
      <c r="H315" s="574"/>
      <c r="I315" s="574"/>
      <c r="J315" s="574"/>
      <c r="K315" s="574"/>
      <c r="L315" s="574"/>
      <c r="M315" s="574"/>
      <c r="N315" s="574"/>
      <c r="O315" s="574"/>
      <c r="P315" s="574"/>
      <c r="Q315" s="574"/>
      <c r="R315" s="574"/>
      <c r="S315" s="574"/>
      <c r="T315" s="574"/>
      <c r="U315" s="574"/>
      <c r="V315" s="574"/>
      <c r="W315" s="574"/>
      <c r="X315" s="574"/>
      <c r="Y315" s="322"/>
    </row>
    <row r="316" spans="1:32" s="323" customFormat="1" hidden="1" x14ac:dyDescent="0.3">
      <c r="A316" s="329"/>
      <c r="B316" s="548" t="s">
        <v>220</v>
      </c>
      <c r="C316" s="548"/>
      <c r="D316" s="573"/>
      <c r="E316" s="573"/>
      <c r="F316" s="573"/>
      <c r="G316" s="573"/>
      <c r="H316" s="573"/>
      <c r="I316" s="573"/>
      <c r="J316" s="573"/>
      <c r="K316" s="573"/>
      <c r="L316" s="573"/>
      <c r="M316" s="573"/>
      <c r="N316" s="573"/>
      <c r="O316" s="573"/>
      <c r="P316" s="573"/>
      <c r="Q316" s="573"/>
      <c r="R316" s="573"/>
      <c r="S316" s="573"/>
      <c r="T316" s="573"/>
      <c r="U316" s="573"/>
      <c r="V316" s="573"/>
      <c r="W316" s="573"/>
      <c r="X316" s="573"/>
      <c r="Y316" s="326"/>
    </row>
    <row r="317" spans="1:32" s="2" customFormat="1" ht="7.95" hidden="1" customHeight="1" x14ac:dyDescent="0.3">
      <c r="A317" s="12"/>
      <c r="B317" s="358"/>
      <c r="C317" s="358"/>
      <c r="D317" s="358"/>
      <c r="E317" s="358"/>
      <c r="F317" s="358"/>
      <c r="G317" s="358"/>
      <c r="H317" s="358"/>
      <c r="I317" s="358"/>
      <c r="J317" s="358"/>
      <c r="K317" s="358"/>
      <c r="L317" s="358"/>
      <c r="M317" s="358"/>
      <c r="N317" s="358"/>
      <c r="O317" s="358"/>
      <c r="P317" s="358"/>
      <c r="Q317" s="358"/>
      <c r="R317" s="358"/>
      <c r="S317" s="358"/>
      <c r="T317" s="358"/>
      <c r="U317" s="358"/>
      <c r="V317" s="358"/>
      <c r="W317" s="358"/>
      <c r="X317" s="358"/>
    </row>
    <row r="318" spans="1:32" s="2" customFormat="1" ht="15" hidden="1" customHeight="1" x14ac:dyDescent="0.3">
      <c r="A318" s="96"/>
      <c r="B318" s="542" t="s">
        <v>229</v>
      </c>
      <c r="C318" s="543"/>
      <c r="D318" s="543"/>
      <c r="E318" s="543"/>
      <c r="F318" s="543"/>
      <c r="G318" s="543"/>
      <c r="H318" s="543"/>
      <c r="I318" s="543"/>
      <c r="J318" s="543"/>
      <c r="K318" s="543"/>
      <c r="L318" s="543"/>
      <c r="M318" s="543"/>
      <c r="N318" s="543"/>
      <c r="O318" s="543"/>
      <c r="P318" s="543"/>
      <c r="Q318" s="543"/>
      <c r="R318" s="543"/>
      <c r="S318" s="543"/>
      <c r="T318" s="543"/>
      <c r="U318" s="543"/>
      <c r="V318" s="543"/>
      <c r="W318" s="543"/>
      <c r="X318" s="544"/>
      <c r="AB318" s="308"/>
    </row>
    <row r="319" spans="1:32" s="2" customFormat="1" ht="14.4" hidden="1" customHeight="1" x14ac:dyDescent="0.3">
      <c r="A319" s="96"/>
      <c r="B319" s="545" t="s">
        <v>230</v>
      </c>
      <c r="C319" s="545"/>
      <c r="D319" s="545"/>
      <c r="E319" s="545"/>
      <c r="F319" s="545"/>
      <c r="G319" s="545"/>
      <c r="H319" s="545"/>
      <c r="I319" s="545"/>
      <c r="J319" s="545"/>
      <c r="K319" s="545"/>
      <c r="L319" s="545"/>
      <c r="M319" s="545"/>
      <c r="N319" s="545"/>
      <c r="O319" s="545"/>
      <c r="P319" s="545"/>
      <c r="Q319" s="545"/>
      <c r="R319" s="545"/>
      <c r="S319" s="545"/>
      <c r="T319" s="545"/>
      <c r="U319" s="545"/>
      <c r="V319" s="545"/>
      <c r="W319" s="545"/>
      <c r="X319" s="545"/>
      <c r="Y319" s="54"/>
      <c r="Z319" s="54"/>
      <c r="AA319" s="54"/>
      <c r="AB319" s="54"/>
      <c r="AC319" s="54"/>
      <c r="AD319" s="54"/>
      <c r="AE319" s="54"/>
      <c r="AF319" s="54"/>
    </row>
    <row r="320" spans="1:32" s="2" customFormat="1" ht="199.95" hidden="1" customHeight="1" x14ac:dyDescent="0.3">
      <c r="A320" s="96"/>
      <c r="B320" s="584"/>
      <c r="C320" s="584"/>
      <c r="D320" s="584"/>
      <c r="E320" s="584"/>
      <c r="F320" s="584"/>
      <c r="G320" s="584"/>
      <c r="H320" s="584"/>
      <c r="I320" s="584"/>
      <c r="J320" s="584"/>
      <c r="K320" s="584"/>
      <c r="L320" s="584"/>
      <c r="M320" s="584"/>
      <c r="N320" s="584"/>
      <c r="O320" s="584"/>
      <c r="P320" s="584"/>
      <c r="Q320" s="584"/>
      <c r="R320" s="584"/>
      <c r="S320" s="584"/>
      <c r="T320" s="584"/>
      <c r="U320" s="584"/>
      <c r="V320" s="584"/>
      <c r="W320" s="584"/>
      <c r="X320" s="584"/>
      <c r="Y320" s="54"/>
      <c r="Z320" s="54"/>
      <c r="AA320" s="54"/>
      <c r="AB320" s="54"/>
      <c r="AC320" s="54"/>
      <c r="AD320" s="54"/>
      <c r="AE320" s="54"/>
    </row>
    <row r="321" spans="1:33" s="2" customFormat="1" ht="7.95" hidden="1" customHeight="1" x14ac:dyDescent="0.3">
      <c r="A321" s="12"/>
      <c r="B321" s="358"/>
      <c r="C321" s="358"/>
      <c r="D321" s="358"/>
      <c r="E321" s="358"/>
      <c r="F321" s="358"/>
      <c r="G321" s="358"/>
      <c r="H321" s="358"/>
      <c r="I321" s="358"/>
      <c r="J321" s="358"/>
      <c r="K321" s="358"/>
      <c r="L321" s="358"/>
      <c r="M321" s="358"/>
      <c r="N321" s="358"/>
      <c r="O321" s="358"/>
      <c r="P321" s="358"/>
      <c r="Q321" s="358"/>
      <c r="R321" s="358"/>
      <c r="S321" s="358"/>
      <c r="T321" s="358"/>
      <c r="U321" s="358"/>
      <c r="V321" s="358"/>
      <c r="W321" s="358"/>
      <c r="X321" s="358"/>
    </row>
    <row r="322" spans="1:33" s="2" customFormat="1" ht="15" hidden="1" customHeight="1" x14ac:dyDescent="0.3">
      <c r="A322" s="96"/>
      <c r="B322" s="542" t="s">
        <v>76</v>
      </c>
      <c r="C322" s="543"/>
      <c r="D322" s="543"/>
      <c r="E322" s="543"/>
      <c r="F322" s="543"/>
      <c r="G322" s="543"/>
      <c r="H322" s="543"/>
      <c r="I322" s="543"/>
      <c r="J322" s="543"/>
      <c r="K322" s="543"/>
      <c r="L322" s="543"/>
      <c r="M322" s="543"/>
      <c r="N322" s="543"/>
      <c r="O322" s="543"/>
      <c r="P322" s="543"/>
      <c r="Q322" s="543"/>
      <c r="R322" s="543"/>
      <c r="S322" s="543"/>
      <c r="T322" s="543"/>
      <c r="U322" s="543"/>
      <c r="V322" s="543"/>
      <c r="W322" s="543"/>
      <c r="X322" s="544"/>
      <c r="AB322" s="308"/>
    </row>
    <row r="323" spans="1:33" s="2" customFormat="1" ht="7.95" hidden="1" customHeight="1" x14ac:dyDescent="0.3">
      <c r="A323" s="12"/>
      <c r="B323" s="358"/>
      <c r="C323" s="358"/>
      <c r="D323" s="358"/>
      <c r="E323" s="358"/>
      <c r="F323" s="358"/>
      <c r="G323" s="358"/>
      <c r="H323" s="358"/>
      <c r="I323" s="358"/>
      <c r="J323" s="358"/>
      <c r="K323" s="358"/>
      <c r="L323" s="358"/>
      <c r="M323" s="358"/>
      <c r="N323" s="358"/>
      <c r="O323" s="358"/>
      <c r="P323" s="358"/>
      <c r="Q323" s="358"/>
      <c r="R323" s="358"/>
      <c r="S323" s="358"/>
      <c r="T323" s="358"/>
      <c r="U323" s="358"/>
      <c r="V323" s="358"/>
      <c r="W323" s="358"/>
      <c r="X323" s="358"/>
    </row>
    <row r="324" spans="1:33" s="2" customFormat="1" ht="12.75" hidden="1" customHeight="1" x14ac:dyDescent="0.3">
      <c r="A324" s="15" t="str">
        <f>AANVRAAG!A339</f>
        <v>6.</v>
      </c>
      <c r="B324" s="419">
        <f>AANVRAAG!B339</f>
        <v>0</v>
      </c>
      <c r="C324" s="419"/>
      <c r="D324" s="419"/>
      <c r="E324" s="419"/>
      <c r="F324" s="419"/>
      <c r="G324" s="419"/>
      <c r="H324" s="419"/>
      <c r="I324" s="419"/>
      <c r="J324" s="419"/>
      <c r="K324" s="419"/>
      <c r="L324" s="419"/>
      <c r="M324" s="419"/>
      <c r="N324" s="419"/>
      <c r="O324" s="419"/>
      <c r="P324" s="419"/>
      <c r="Q324" s="419"/>
      <c r="R324" s="419"/>
      <c r="S324" s="419"/>
      <c r="T324" s="419"/>
      <c r="U324" s="419"/>
      <c r="V324" s="419"/>
      <c r="W324" s="420">
        <f>SUM(W326:X340)</f>
        <v>0</v>
      </c>
      <c r="X324" s="420"/>
      <c r="Y324" s="54"/>
      <c r="Z324" s="54"/>
      <c r="AA324" s="54"/>
      <c r="AB324" s="54"/>
      <c r="AC324" s="54"/>
      <c r="AD324" s="54"/>
      <c r="AE324" s="54"/>
      <c r="AF324" s="54"/>
      <c r="AG324" s="54"/>
    </row>
    <row r="325" spans="1:33" s="2" customFormat="1" ht="7.95" hidden="1" customHeight="1" x14ac:dyDescent="0.3">
      <c r="A325" s="12"/>
      <c r="B325" s="358"/>
      <c r="C325" s="358"/>
      <c r="D325" s="358"/>
      <c r="E325" s="358"/>
      <c r="F325" s="358"/>
      <c r="G325" s="358"/>
      <c r="H325" s="358"/>
      <c r="I325" s="358"/>
      <c r="J325" s="358"/>
      <c r="K325" s="358"/>
      <c r="L325" s="358"/>
      <c r="M325" s="358"/>
      <c r="N325" s="358"/>
      <c r="O325" s="358"/>
      <c r="P325" s="358"/>
      <c r="Q325" s="358"/>
      <c r="R325" s="358"/>
      <c r="S325" s="358"/>
      <c r="T325" s="358"/>
      <c r="U325" s="358"/>
      <c r="V325" s="358"/>
      <c r="W325" s="358"/>
      <c r="X325" s="358"/>
    </row>
    <row r="326" spans="1:33" s="2" customFormat="1" ht="12.75" hidden="1" customHeight="1" x14ac:dyDescent="0.3">
      <c r="A326" s="52"/>
      <c r="B326" s="547">
        <f>AANVRAAG!B341</f>
        <v>0</v>
      </c>
      <c r="C326" s="547"/>
      <c r="D326" s="547"/>
      <c r="E326" s="547"/>
      <c r="F326" s="547"/>
      <c r="G326" s="547"/>
      <c r="H326" s="547"/>
      <c r="I326" s="547"/>
      <c r="J326" s="547"/>
      <c r="K326" s="547"/>
      <c r="L326" s="547"/>
      <c r="M326" s="547"/>
      <c r="N326" s="547"/>
      <c r="O326" s="547"/>
      <c r="P326" s="547"/>
      <c r="Q326" s="547"/>
      <c r="R326" s="547"/>
      <c r="S326" s="547"/>
      <c r="T326" s="547"/>
      <c r="U326" s="547"/>
      <c r="V326" s="547"/>
      <c r="W326" s="569">
        <f>AANVRAAG!W341</f>
        <v>0</v>
      </c>
      <c r="X326" s="569"/>
      <c r="Y326" s="54"/>
      <c r="Z326" s="54"/>
      <c r="AA326" s="54"/>
      <c r="AB326" s="54"/>
      <c r="AC326" s="54"/>
      <c r="AD326" s="54"/>
      <c r="AE326" s="54"/>
      <c r="AF326" s="54"/>
      <c r="AG326" s="54"/>
    </row>
    <row r="327" spans="1:33" s="2" customFormat="1" ht="12.75" hidden="1" customHeight="1" x14ac:dyDescent="0.3">
      <c r="A327" s="52"/>
      <c r="B327" s="547">
        <f>AANVRAAG!B342</f>
        <v>0</v>
      </c>
      <c r="C327" s="547"/>
      <c r="D327" s="547"/>
      <c r="E327" s="547"/>
      <c r="F327" s="547"/>
      <c r="G327" s="547"/>
      <c r="H327" s="547"/>
      <c r="I327" s="547"/>
      <c r="J327" s="547"/>
      <c r="K327" s="547"/>
      <c r="L327" s="547"/>
      <c r="M327" s="547"/>
      <c r="N327" s="547"/>
      <c r="O327" s="547"/>
      <c r="P327" s="547"/>
      <c r="Q327" s="547"/>
      <c r="R327" s="547"/>
      <c r="S327" s="547"/>
      <c r="T327" s="547"/>
      <c r="U327" s="547"/>
      <c r="V327" s="547"/>
      <c r="W327" s="569">
        <f>AANVRAAG!W342</f>
        <v>0</v>
      </c>
      <c r="X327" s="569"/>
      <c r="Y327" s="54"/>
      <c r="Z327" s="54"/>
      <c r="AA327" s="54"/>
      <c r="AB327" s="54"/>
      <c r="AC327" s="54"/>
      <c r="AD327" s="54"/>
      <c r="AE327" s="54"/>
      <c r="AF327" s="54"/>
      <c r="AG327" s="54"/>
    </row>
    <row r="328" spans="1:33" s="2" customFormat="1" ht="12.75" hidden="1" customHeight="1" x14ac:dyDescent="0.3">
      <c r="A328" s="52"/>
      <c r="B328" s="547">
        <f>AANVRAAG!B343</f>
        <v>0</v>
      </c>
      <c r="C328" s="547"/>
      <c r="D328" s="547"/>
      <c r="E328" s="547"/>
      <c r="F328" s="547"/>
      <c r="G328" s="547"/>
      <c r="H328" s="547"/>
      <c r="I328" s="547"/>
      <c r="J328" s="547"/>
      <c r="K328" s="547"/>
      <c r="L328" s="547"/>
      <c r="M328" s="547"/>
      <c r="N328" s="547"/>
      <c r="O328" s="547"/>
      <c r="P328" s="547"/>
      <c r="Q328" s="547"/>
      <c r="R328" s="547"/>
      <c r="S328" s="547"/>
      <c r="T328" s="547"/>
      <c r="U328" s="547"/>
      <c r="V328" s="547"/>
      <c r="W328" s="569">
        <f>AANVRAAG!W343</f>
        <v>0</v>
      </c>
      <c r="X328" s="569"/>
      <c r="Y328" s="54"/>
      <c r="Z328" s="54"/>
      <c r="AA328" s="54"/>
      <c r="AB328" s="54"/>
      <c r="AC328" s="54"/>
      <c r="AD328" s="54"/>
      <c r="AE328" s="54"/>
      <c r="AF328" s="54"/>
      <c r="AG328" s="54"/>
    </row>
    <row r="329" spans="1:33" s="2" customFormat="1" ht="12.75" hidden="1" customHeight="1" x14ac:dyDescent="0.3">
      <c r="A329" s="52"/>
      <c r="B329" s="547">
        <f>AANVRAAG!B344</f>
        <v>0</v>
      </c>
      <c r="C329" s="547"/>
      <c r="D329" s="547"/>
      <c r="E329" s="547"/>
      <c r="F329" s="547"/>
      <c r="G329" s="547"/>
      <c r="H329" s="547"/>
      <c r="I329" s="547"/>
      <c r="J329" s="547"/>
      <c r="K329" s="547"/>
      <c r="L329" s="547"/>
      <c r="M329" s="547"/>
      <c r="N329" s="547"/>
      <c r="O329" s="547"/>
      <c r="P329" s="547"/>
      <c r="Q329" s="547"/>
      <c r="R329" s="547"/>
      <c r="S329" s="547"/>
      <c r="T329" s="547"/>
      <c r="U329" s="547"/>
      <c r="V329" s="547"/>
      <c r="W329" s="569">
        <f>AANVRAAG!W344</f>
        <v>0</v>
      </c>
      <c r="X329" s="569"/>
      <c r="Y329" s="54"/>
      <c r="Z329" s="54"/>
      <c r="AA329" s="54"/>
      <c r="AB329" s="54"/>
      <c r="AC329" s="54"/>
      <c r="AD329" s="54"/>
      <c r="AE329" s="54"/>
      <c r="AF329" s="54"/>
      <c r="AG329" s="54"/>
    </row>
    <row r="330" spans="1:33" s="2" customFormat="1" ht="12.75" hidden="1" customHeight="1" x14ac:dyDescent="0.3">
      <c r="A330" s="52"/>
      <c r="B330" s="547">
        <f>AANVRAAG!B345</f>
        <v>0</v>
      </c>
      <c r="C330" s="547"/>
      <c r="D330" s="547"/>
      <c r="E330" s="547"/>
      <c r="F330" s="547"/>
      <c r="G330" s="547"/>
      <c r="H330" s="547"/>
      <c r="I330" s="547"/>
      <c r="J330" s="547"/>
      <c r="K330" s="547"/>
      <c r="L330" s="547"/>
      <c r="M330" s="547"/>
      <c r="N330" s="547"/>
      <c r="O330" s="547"/>
      <c r="P330" s="547"/>
      <c r="Q330" s="547"/>
      <c r="R330" s="547"/>
      <c r="S330" s="547"/>
      <c r="T330" s="547"/>
      <c r="U330" s="547"/>
      <c r="V330" s="547"/>
      <c r="W330" s="569">
        <f>AANVRAAG!W345</f>
        <v>0</v>
      </c>
      <c r="X330" s="569"/>
      <c r="Y330" s="54"/>
      <c r="Z330" s="54"/>
      <c r="AA330" s="54"/>
      <c r="AB330" s="54"/>
      <c r="AC330" s="54"/>
      <c r="AD330" s="54"/>
      <c r="AE330" s="54"/>
      <c r="AF330" s="54"/>
      <c r="AG330" s="54"/>
    </row>
    <row r="331" spans="1:33" s="2" customFormat="1" ht="12.75" hidden="1" customHeight="1" x14ac:dyDescent="0.3">
      <c r="A331" s="52"/>
      <c r="B331" s="547">
        <f>AANVRAAG!B346</f>
        <v>0</v>
      </c>
      <c r="C331" s="547"/>
      <c r="D331" s="547"/>
      <c r="E331" s="547"/>
      <c r="F331" s="547"/>
      <c r="G331" s="547"/>
      <c r="H331" s="547"/>
      <c r="I331" s="547"/>
      <c r="J331" s="547"/>
      <c r="K331" s="547"/>
      <c r="L331" s="547"/>
      <c r="M331" s="547"/>
      <c r="N331" s="547"/>
      <c r="O331" s="547"/>
      <c r="P331" s="547"/>
      <c r="Q331" s="547"/>
      <c r="R331" s="547"/>
      <c r="S331" s="547"/>
      <c r="T331" s="547"/>
      <c r="U331" s="547"/>
      <c r="V331" s="547"/>
      <c r="W331" s="569">
        <f>AANVRAAG!W346</f>
        <v>0</v>
      </c>
      <c r="X331" s="569"/>
      <c r="Y331" s="54"/>
      <c r="Z331" s="54"/>
      <c r="AA331" s="54"/>
      <c r="AB331" s="54"/>
      <c r="AC331" s="54"/>
      <c r="AD331" s="54"/>
      <c r="AE331" s="54"/>
      <c r="AF331" s="54"/>
      <c r="AG331" s="54"/>
    </row>
    <row r="332" spans="1:33" s="2" customFormat="1" ht="12.75" hidden="1" customHeight="1" x14ac:dyDescent="0.3">
      <c r="A332" s="52"/>
      <c r="B332" s="547">
        <f>AANVRAAG!B347</f>
        <v>0</v>
      </c>
      <c r="C332" s="547"/>
      <c r="D332" s="547"/>
      <c r="E332" s="547"/>
      <c r="F332" s="547"/>
      <c r="G332" s="547"/>
      <c r="H332" s="547"/>
      <c r="I332" s="547"/>
      <c r="J332" s="547"/>
      <c r="K332" s="547"/>
      <c r="L332" s="547"/>
      <c r="M332" s="547"/>
      <c r="N332" s="547"/>
      <c r="O332" s="547"/>
      <c r="P332" s="547"/>
      <c r="Q332" s="547"/>
      <c r="R332" s="547"/>
      <c r="S332" s="547"/>
      <c r="T332" s="547"/>
      <c r="U332" s="547"/>
      <c r="V332" s="547"/>
      <c r="W332" s="569">
        <f>AANVRAAG!W347</f>
        <v>0</v>
      </c>
      <c r="X332" s="569"/>
      <c r="Y332" s="54"/>
      <c r="Z332" s="54"/>
      <c r="AA332" s="54"/>
      <c r="AB332" s="54"/>
      <c r="AC332" s="54"/>
      <c r="AD332" s="54"/>
      <c r="AE332" s="54"/>
      <c r="AF332" s="54"/>
      <c r="AG332" s="54"/>
    </row>
    <row r="333" spans="1:33" s="2" customFormat="1" ht="12.75" hidden="1" customHeight="1" x14ac:dyDescent="0.3">
      <c r="A333" s="52"/>
      <c r="B333" s="547">
        <f>AANVRAAG!B348</f>
        <v>0</v>
      </c>
      <c r="C333" s="547"/>
      <c r="D333" s="547"/>
      <c r="E333" s="547"/>
      <c r="F333" s="547"/>
      <c r="G333" s="547"/>
      <c r="H333" s="547"/>
      <c r="I333" s="547"/>
      <c r="J333" s="547"/>
      <c r="K333" s="547"/>
      <c r="L333" s="547"/>
      <c r="M333" s="547"/>
      <c r="N333" s="547"/>
      <c r="O333" s="547"/>
      <c r="P333" s="547"/>
      <c r="Q333" s="547"/>
      <c r="R333" s="547"/>
      <c r="S333" s="547"/>
      <c r="T333" s="547"/>
      <c r="U333" s="547"/>
      <c r="V333" s="547"/>
      <c r="W333" s="569">
        <f>AANVRAAG!W348</f>
        <v>0</v>
      </c>
      <c r="X333" s="569"/>
      <c r="Y333" s="54"/>
      <c r="Z333" s="54"/>
      <c r="AA333" s="54"/>
      <c r="AB333" s="54"/>
      <c r="AC333" s="54"/>
      <c r="AD333" s="54"/>
      <c r="AE333" s="54"/>
      <c r="AF333" s="54"/>
      <c r="AG333" s="54"/>
    </row>
    <row r="334" spans="1:33" s="2" customFormat="1" ht="12.75" hidden="1" customHeight="1" x14ac:dyDescent="0.3">
      <c r="A334" s="52"/>
      <c r="B334" s="547">
        <f>AANVRAAG!B349</f>
        <v>0</v>
      </c>
      <c r="C334" s="547"/>
      <c r="D334" s="547"/>
      <c r="E334" s="547"/>
      <c r="F334" s="547"/>
      <c r="G334" s="547"/>
      <c r="H334" s="547"/>
      <c r="I334" s="547"/>
      <c r="J334" s="547"/>
      <c r="K334" s="547"/>
      <c r="L334" s="547"/>
      <c r="M334" s="547"/>
      <c r="N334" s="547"/>
      <c r="O334" s="547"/>
      <c r="P334" s="547"/>
      <c r="Q334" s="547"/>
      <c r="R334" s="547"/>
      <c r="S334" s="547"/>
      <c r="T334" s="547"/>
      <c r="U334" s="547"/>
      <c r="V334" s="547"/>
      <c r="W334" s="569">
        <f>AANVRAAG!W349</f>
        <v>0</v>
      </c>
      <c r="X334" s="569"/>
      <c r="Y334" s="54"/>
      <c r="Z334" s="54"/>
      <c r="AA334" s="54"/>
      <c r="AB334" s="54"/>
      <c r="AC334" s="54"/>
      <c r="AD334" s="54"/>
      <c r="AE334" s="54"/>
      <c r="AF334" s="54"/>
      <c r="AG334" s="54"/>
    </row>
    <row r="335" spans="1:33" s="2" customFormat="1" ht="12.75" hidden="1" customHeight="1" x14ac:dyDescent="0.3">
      <c r="A335" s="52"/>
      <c r="B335" s="547">
        <f>AANVRAAG!B350</f>
        <v>0</v>
      </c>
      <c r="C335" s="547"/>
      <c r="D335" s="547"/>
      <c r="E335" s="547"/>
      <c r="F335" s="547"/>
      <c r="G335" s="547"/>
      <c r="H335" s="547"/>
      <c r="I335" s="547"/>
      <c r="J335" s="547"/>
      <c r="K335" s="547"/>
      <c r="L335" s="547"/>
      <c r="M335" s="547"/>
      <c r="N335" s="547"/>
      <c r="O335" s="547"/>
      <c r="P335" s="547"/>
      <c r="Q335" s="547"/>
      <c r="R335" s="547"/>
      <c r="S335" s="547"/>
      <c r="T335" s="547"/>
      <c r="U335" s="547"/>
      <c r="V335" s="547"/>
      <c r="W335" s="569">
        <f>AANVRAAG!W350</f>
        <v>0</v>
      </c>
      <c r="X335" s="569"/>
      <c r="Y335" s="54"/>
      <c r="Z335" s="54"/>
      <c r="AA335" s="54"/>
      <c r="AB335" s="54"/>
      <c r="AC335" s="54"/>
      <c r="AD335" s="54"/>
      <c r="AE335" s="54"/>
      <c r="AF335" s="54"/>
      <c r="AG335" s="54"/>
    </row>
    <row r="336" spans="1:33" s="2" customFormat="1" ht="12.75" hidden="1" customHeight="1" x14ac:dyDescent="0.3">
      <c r="A336" s="52"/>
      <c r="B336" s="547">
        <f>AANVRAAG!B351</f>
        <v>0</v>
      </c>
      <c r="C336" s="547"/>
      <c r="D336" s="547"/>
      <c r="E336" s="547"/>
      <c r="F336" s="547"/>
      <c r="G336" s="547"/>
      <c r="H336" s="547"/>
      <c r="I336" s="547"/>
      <c r="J336" s="547"/>
      <c r="K336" s="547"/>
      <c r="L336" s="547"/>
      <c r="M336" s="547"/>
      <c r="N336" s="547"/>
      <c r="O336" s="547"/>
      <c r="P336" s="547"/>
      <c r="Q336" s="547"/>
      <c r="R336" s="547"/>
      <c r="S336" s="547"/>
      <c r="T336" s="547"/>
      <c r="U336" s="547"/>
      <c r="V336" s="547"/>
      <c r="W336" s="569">
        <f>AANVRAAG!W351</f>
        <v>0</v>
      </c>
      <c r="X336" s="569"/>
      <c r="Y336" s="54"/>
      <c r="Z336" s="54"/>
      <c r="AA336" s="54"/>
      <c r="AB336" s="54"/>
      <c r="AC336" s="54"/>
      <c r="AD336" s="54"/>
      <c r="AE336" s="54"/>
      <c r="AF336" s="54"/>
      <c r="AG336" s="54"/>
    </row>
    <row r="337" spans="1:33" s="2" customFormat="1" ht="12.75" hidden="1" customHeight="1" x14ac:dyDescent="0.3">
      <c r="A337" s="52"/>
      <c r="B337" s="547">
        <f>AANVRAAG!B352</f>
        <v>0</v>
      </c>
      <c r="C337" s="547"/>
      <c r="D337" s="547"/>
      <c r="E337" s="547"/>
      <c r="F337" s="547"/>
      <c r="G337" s="547"/>
      <c r="H337" s="547"/>
      <c r="I337" s="547"/>
      <c r="J337" s="547"/>
      <c r="K337" s="547"/>
      <c r="L337" s="547"/>
      <c r="M337" s="547"/>
      <c r="N337" s="547"/>
      <c r="O337" s="547"/>
      <c r="P337" s="547"/>
      <c r="Q337" s="547"/>
      <c r="R337" s="547"/>
      <c r="S337" s="547"/>
      <c r="T337" s="547"/>
      <c r="U337" s="547"/>
      <c r="V337" s="547"/>
      <c r="W337" s="569">
        <f>AANVRAAG!W352</f>
        <v>0</v>
      </c>
      <c r="X337" s="569"/>
      <c r="Y337" s="54"/>
      <c r="Z337" s="54"/>
      <c r="AA337" s="54"/>
      <c r="AB337" s="54"/>
      <c r="AC337" s="54"/>
      <c r="AD337" s="54"/>
      <c r="AE337" s="54"/>
      <c r="AF337" s="54"/>
      <c r="AG337" s="54"/>
    </row>
    <row r="338" spans="1:33" s="2" customFormat="1" ht="12.75" hidden="1" customHeight="1" x14ac:dyDescent="0.3">
      <c r="A338" s="52"/>
      <c r="B338" s="547">
        <f>AANVRAAG!B353</f>
        <v>0</v>
      </c>
      <c r="C338" s="547"/>
      <c r="D338" s="547"/>
      <c r="E338" s="547"/>
      <c r="F338" s="547"/>
      <c r="G338" s="547"/>
      <c r="H338" s="547"/>
      <c r="I338" s="547"/>
      <c r="J338" s="547"/>
      <c r="K338" s="547"/>
      <c r="L338" s="547"/>
      <c r="M338" s="547"/>
      <c r="N338" s="547"/>
      <c r="O338" s="547"/>
      <c r="P338" s="547"/>
      <c r="Q338" s="547"/>
      <c r="R338" s="547"/>
      <c r="S338" s="547"/>
      <c r="T338" s="547"/>
      <c r="U338" s="547"/>
      <c r="V338" s="547"/>
      <c r="W338" s="569">
        <f>AANVRAAG!W353</f>
        <v>0</v>
      </c>
      <c r="X338" s="569"/>
      <c r="Y338" s="54"/>
      <c r="Z338" s="54"/>
      <c r="AA338" s="54"/>
      <c r="AB338" s="54"/>
      <c r="AC338" s="54"/>
      <c r="AD338" s="54"/>
      <c r="AE338" s="54"/>
      <c r="AF338" s="54"/>
      <c r="AG338" s="54"/>
    </row>
    <row r="339" spans="1:33" s="2" customFormat="1" ht="12.6" hidden="1" customHeight="1" x14ac:dyDescent="0.3">
      <c r="A339" s="52"/>
      <c r="B339" s="547">
        <f>AANVRAAG!B354</f>
        <v>0</v>
      </c>
      <c r="C339" s="547"/>
      <c r="D339" s="547"/>
      <c r="E339" s="547"/>
      <c r="F339" s="547"/>
      <c r="G339" s="547"/>
      <c r="H339" s="547"/>
      <c r="I339" s="547"/>
      <c r="J339" s="547"/>
      <c r="K339" s="547"/>
      <c r="L339" s="547"/>
      <c r="M339" s="547"/>
      <c r="N339" s="547"/>
      <c r="O339" s="547"/>
      <c r="P339" s="547"/>
      <c r="Q339" s="547"/>
      <c r="R339" s="547"/>
      <c r="S339" s="547"/>
      <c r="T339" s="547"/>
      <c r="U339" s="547"/>
      <c r="V339" s="547"/>
      <c r="W339" s="569">
        <f>AANVRAAG!W354</f>
        <v>0</v>
      </c>
      <c r="X339" s="569"/>
      <c r="Y339" s="54"/>
      <c r="Z339" s="54"/>
      <c r="AA339" s="54"/>
      <c r="AB339" s="54"/>
      <c r="AC339" s="54"/>
      <c r="AD339" s="54"/>
      <c r="AE339" s="54"/>
      <c r="AF339" s="54"/>
      <c r="AG339" s="54"/>
    </row>
    <row r="340" spans="1:33" s="2" customFormat="1" ht="12.75" hidden="1" customHeight="1" x14ac:dyDescent="0.3">
      <c r="A340" s="52"/>
      <c r="B340" s="547">
        <f>AANVRAAG!B355</f>
        <v>0</v>
      </c>
      <c r="C340" s="547"/>
      <c r="D340" s="547"/>
      <c r="E340" s="547"/>
      <c r="F340" s="547"/>
      <c r="G340" s="547"/>
      <c r="H340" s="547"/>
      <c r="I340" s="547"/>
      <c r="J340" s="547"/>
      <c r="K340" s="547"/>
      <c r="L340" s="547"/>
      <c r="M340" s="547"/>
      <c r="N340" s="547"/>
      <c r="O340" s="547"/>
      <c r="P340" s="547"/>
      <c r="Q340" s="547"/>
      <c r="R340" s="547"/>
      <c r="S340" s="547"/>
      <c r="T340" s="547"/>
      <c r="U340" s="547"/>
      <c r="V340" s="547"/>
      <c r="W340" s="569">
        <f>AANVRAAG!W355</f>
        <v>0</v>
      </c>
      <c r="X340" s="569"/>
      <c r="Y340" s="54"/>
      <c r="Z340" s="54"/>
      <c r="AA340" s="54"/>
      <c r="AB340" s="54"/>
      <c r="AC340" s="54"/>
      <c r="AD340" s="54"/>
      <c r="AE340" s="54"/>
      <c r="AF340" s="54"/>
      <c r="AG340" s="54"/>
    </row>
    <row r="341" spans="1:33" s="2" customFormat="1" ht="7.95" hidden="1" customHeight="1" x14ac:dyDescent="0.3">
      <c r="A341" s="12"/>
      <c r="B341" s="358"/>
      <c r="C341" s="358"/>
      <c r="D341" s="358"/>
      <c r="E341" s="358"/>
      <c r="F341" s="358"/>
      <c r="G341" s="358"/>
      <c r="H341" s="358"/>
      <c r="I341" s="358"/>
      <c r="J341" s="358"/>
      <c r="K341" s="358"/>
      <c r="L341" s="358"/>
      <c r="M341" s="358"/>
      <c r="N341" s="358"/>
      <c r="O341" s="358"/>
      <c r="P341" s="358"/>
      <c r="Q341" s="358"/>
      <c r="R341" s="358"/>
      <c r="S341" s="358"/>
      <c r="T341" s="358"/>
      <c r="U341" s="358"/>
      <c r="V341" s="358"/>
      <c r="W341" s="358"/>
      <c r="X341" s="358"/>
    </row>
    <row r="342" spans="1:33" s="158" customFormat="1" ht="14.4" hidden="1" customHeight="1" x14ac:dyDescent="0.3">
      <c r="A342" s="296"/>
      <c r="B342" s="549" t="s">
        <v>219</v>
      </c>
      <c r="C342" s="549"/>
      <c r="D342" s="550" t="s">
        <v>32</v>
      </c>
      <c r="E342" s="550"/>
      <c r="F342" s="550"/>
      <c r="G342" s="550"/>
      <c r="H342" s="550"/>
      <c r="I342" s="550"/>
      <c r="J342" s="550"/>
      <c r="K342" s="550"/>
      <c r="L342" s="550"/>
      <c r="M342" s="550"/>
      <c r="N342" s="550"/>
      <c r="O342" s="550"/>
      <c r="P342" s="550"/>
      <c r="Q342" s="550"/>
      <c r="R342" s="550"/>
      <c r="S342" s="550"/>
      <c r="T342" s="550"/>
      <c r="U342" s="550"/>
      <c r="V342" s="550"/>
      <c r="W342" s="550"/>
      <c r="X342" s="550"/>
      <c r="Y342" s="320"/>
    </row>
    <row r="343" spans="1:33" s="158" customFormat="1" ht="14.4" hidden="1" customHeight="1" x14ac:dyDescent="0.3">
      <c r="A343" s="296"/>
      <c r="B343" s="548" t="s">
        <v>220</v>
      </c>
      <c r="C343" s="548"/>
      <c r="D343" s="585"/>
      <c r="E343" s="585"/>
      <c r="F343" s="585"/>
      <c r="G343" s="585"/>
      <c r="H343" s="585"/>
      <c r="I343" s="585"/>
      <c r="J343" s="585"/>
      <c r="K343" s="585"/>
      <c r="L343" s="585"/>
      <c r="M343" s="585"/>
      <c r="N343" s="585"/>
      <c r="O343" s="585"/>
      <c r="P343" s="585"/>
      <c r="Q343" s="585"/>
      <c r="R343" s="585"/>
      <c r="S343" s="585"/>
      <c r="T343" s="585"/>
      <c r="U343" s="585"/>
      <c r="V343" s="585"/>
      <c r="W343" s="585"/>
      <c r="X343" s="585"/>
      <c r="Y343" s="320"/>
    </row>
    <row r="344" spans="1:33" s="2" customFormat="1" ht="7.95" hidden="1" customHeight="1" x14ac:dyDescent="0.3">
      <c r="A344" s="12"/>
      <c r="B344" s="358"/>
      <c r="C344" s="358"/>
      <c r="D344" s="358"/>
      <c r="E344" s="358"/>
      <c r="F344" s="358"/>
      <c r="G344" s="358"/>
      <c r="H344" s="358"/>
      <c r="I344" s="358"/>
      <c r="J344" s="358"/>
      <c r="K344" s="358"/>
      <c r="L344" s="358"/>
      <c r="M344" s="358"/>
      <c r="N344" s="358"/>
      <c r="O344" s="358"/>
      <c r="P344" s="358"/>
      <c r="Q344" s="358"/>
      <c r="R344" s="358"/>
      <c r="S344" s="358"/>
      <c r="T344" s="358"/>
      <c r="U344" s="358"/>
      <c r="V344" s="358"/>
      <c r="W344" s="358"/>
      <c r="X344" s="358"/>
    </row>
    <row r="345" spans="1:33" s="2" customFormat="1" ht="15" hidden="1" customHeight="1" x14ac:dyDescent="0.3">
      <c r="A345" s="96"/>
      <c r="B345" s="542" t="s">
        <v>109</v>
      </c>
      <c r="C345" s="543"/>
      <c r="D345" s="543"/>
      <c r="E345" s="543"/>
      <c r="F345" s="543"/>
      <c r="G345" s="543"/>
      <c r="H345" s="543"/>
      <c r="I345" s="543"/>
      <c r="J345" s="543"/>
      <c r="K345" s="543"/>
      <c r="L345" s="543"/>
      <c r="M345" s="543"/>
      <c r="N345" s="543"/>
      <c r="O345" s="543"/>
      <c r="P345" s="543"/>
      <c r="Q345" s="543"/>
      <c r="R345" s="543"/>
      <c r="S345" s="543"/>
      <c r="T345" s="543"/>
      <c r="U345" s="543"/>
      <c r="V345" s="543"/>
      <c r="W345" s="543"/>
      <c r="X345" s="544"/>
      <c r="AB345" s="308"/>
    </row>
    <row r="346" spans="1:33" s="2" customFormat="1" hidden="1" x14ac:dyDescent="0.3">
      <c r="A346" s="14"/>
      <c r="B346" s="449" t="s">
        <v>314</v>
      </c>
      <c r="C346" s="449"/>
      <c r="D346" s="449"/>
      <c r="E346" s="449"/>
      <c r="F346" s="449"/>
      <c r="G346" s="449"/>
      <c r="H346" s="449"/>
      <c r="I346" s="449"/>
      <c r="J346" s="449"/>
      <c r="K346" s="449"/>
      <c r="L346" s="449"/>
      <c r="M346" s="449"/>
      <c r="N346" s="449"/>
      <c r="O346" s="449"/>
      <c r="P346" s="449"/>
      <c r="Q346" s="449"/>
      <c r="R346" s="449"/>
      <c r="S346" s="449"/>
      <c r="T346" s="449"/>
      <c r="U346" s="449"/>
      <c r="V346" s="449"/>
      <c r="W346" s="449"/>
      <c r="X346" s="449"/>
    </row>
    <row r="347" spans="1:33" s="2" customFormat="1" hidden="1" x14ac:dyDescent="0.3">
      <c r="A347" s="14"/>
      <c r="B347" s="449" t="s">
        <v>407</v>
      </c>
      <c r="C347" s="449"/>
      <c r="D347" s="449"/>
      <c r="E347" s="449"/>
      <c r="F347" s="449"/>
      <c r="G347" s="449"/>
      <c r="H347" s="449"/>
      <c r="I347" s="449"/>
      <c r="J347" s="449"/>
      <c r="K347" s="449"/>
      <c r="L347" s="449"/>
      <c r="M347" s="449"/>
      <c r="N347" s="449"/>
      <c r="O347" s="449"/>
      <c r="P347" s="449"/>
      <c r="Q347" s="449"/>
      <c r="R347" s="449"/>
      <c r="S347" s="449"/>
      <c r="T347" s="449"/>
      <c r="U347" s="449"/>
      <c r="V347" s="449"/>
      <c r="W347" s="449"/>
      <c r="X347" s="449"/>
    </row>
    <row r="348" spans="1:33" s="323" customFormat="1" ht="14.4" hidden="1" customHeight="1" x14ac:dyDescent="0.3">
      <c r="A348" s="321"/>
      <c r="B348" s="548" t="s">
        <v>219</v>
      </c>
      <c r="C348" s="548"/>
      <c r="D348" s="574" t="s">
        <v>32</v>
      </c>
      <c r="E348" s="574"/>
      <c r="F348" s="574"/>
      <c r="G348" s="574"/>
      <c r="H348" s="574"/>
      <c r="I348" s="574"/>
      <c r="J348" s="574"/>
      <c r="K348" s="574"/>
      <c r="L348" s="574"/>
      <c r="M348" s="574"/>
      <c r="N348" s="574"/>
      <c r="O348" s="574"/>
      <c r="P348" s="574"/>
      <c r="Q348" s="574"/>
      <c r="R348" s="574"/>
      <c r="S348" s="574"/>
      <c r="T348" s="574"/>
      <c r="U348" s="574"/>
      <c r="V348" s="574"/>
      <c r="W348" s="574"/>
      <c r="X348" s="574"/>
      <c r="Y348" s="322"/>
    </row>
    <row r="349" spans="1:33" s="323" customFormat="1" ht="14.4" hidden="1" customHeight="1" x14ac:dyDescent="0.3">
      <c r="A349" s="321"/>
      <c r="B349" s="548" t="s">
        <v>220</v>
      </c>
      <c r="C349" s="548"/>
      <c r="D349" s="574" t="s">
        <v>32</v>
      </c>
      <c r="E349" s="574"/>
      <c r="F349" s="574"/>
      <c r="G349" s="574"/>
      <c r="H349" s="574"/>
      <c r="I349" s="574"/>
      <c r="J349" s="574"/>
      <c r="K349" s="574"/>
      <c r="L349" s="574"/>
      <c r="M349" s="574"/>
      <c r="N349" s="574"/>
      <c r="O349" s="574"/>
      <c r="P349" s="574"/>
      <c r="Q349" s="574"/>
      <c r="R349" s="574"/>
      <c r="S349" s="574"/>
      <c r="T349" s="574"/>
      <c r="U349" s="574"/>
      <c r="V349" s="574"/>
      <c r="W349" s="574"/>
      <c r="X349" s="574"/>
      <c r="Y349" s="322"/>
    </row>
    <row r="350" spans="1:33" s="2" customFormat="1" ht="7.95" hidden="1" customHeight="1" x14ac:dyDescent="0.3">
      <c r="A350" s="12"/>
      <c r="B350" s="358"/>
      <c r="C350" s="358"/>
      <c r="D350" s="358"/>
      <c r="E350" s="358"/>
      <c r="F350" s="358"/>
      <c r="G350" s="358"/>
      <c r="H350" s="358"/>
      <c r="I350" s="358"/>
      <c r="J350" s="358"/>
      <c r="K350" s="358"/>
      <c r="L350" s="358"/>
      <c r="M350" s="358"/>
      <c r="N350" s="358"/>
      <c r="O350" s="358"/>
      <c r="P350" s="358"/>
      <c r="Q350" s="358"/>
      <c r="R350" s="358"/>
      <c r="S350" s="358"/>
      <c r="T350" s="358"/>
      <c r="U350" s="358"/>
      <c r="V350" s="358"/>
      <c r="W350" s="358"/>
      <c r="X350" s="358"/>
    </row>
    <row r="351" spans="1:33" ht="14.4" customHeight="1" x14ac:dyDescent="0.3">
      <c r="A351" s="577" t="s">
        <v>90</v>
      </c>
      <c r="B351" s="578"/>
      <c r="C351" s="578"/>
      <c r="D351" s="578"/>
      <c r="E351" s="578"/>
      <c r="F351" s="578"/>
      <c r="G351" s="578"/>
      <c r="H351" s="578"/>
      <c r="I351" s="578"/>
      <c r="J351" s="578"/>
      <c r="K351" s="578"/>
      <c r="L351" s="578"/>
      <c r="M351" s="578"/>
      <c r="N351" s="578"/>
      <c r="O351" s="578"/>
      <c r="P351" s="578"/>
      <c r="Q351" s="578"/>
      <c r="R351" s="578"/>
      <c r="S351" s="578"/>
      <c r="T351" s="578"/>
      <c r="U351" s="578"/>
      <c r="V351" s="575"/>
      <c r="W351" s="575"/>
      <c r="X351" s="576"/>
    </row>
    <row r="352" spans="1:33" s="70" customFormat="1" ht="15.6" hidden="1" customHeight="1" x14ac:dyDescent="0.3">
      <c r="A352" s="83"/>
      <c r="B352" s="370" t="s">
        <v>432</v>
      </c>
      <c r="C352" s="370"/>
      <c r="D352" s="370"/>
      <c r="E352" s="370"/>
      <c r="F352" s="370"/>
      <c r="G352" s="370"/>
      <c r="H352" s="370"/>
      <c r="I352" s="370"/>
      <c r="J352" s="370"/>
      <c r="K352" s="370"/>
      <c r="L352" s="370"/>
      <c r="M352" s="370"/>
      <c r="N352" s="370"/>
      <c r="O352" s="370"/>
      <c r="P352" s="370"/>
      <c r="Q352" s="370"/>
      <c r="R352" s="370"/>
      <c r="S352" s="370"/>
      <c r="T352" s="370"/>
      <c r="U352" s="370"/>
      <c r="V352" s="370"/>
      <c r="W352" s="370"/>
      <c r="X352" s="370"/>
    </row>
    <row r="353" spans="1:31" s="70" customFormat="1" ht="15.75" hidden="1" customHeight="1" x14ac:dyDescent="0.3">
      <c r="A353" s="83"/>
      <c r="B353" s="356" t="s">
        <v>355</v>
      </c>
      <c r="C353" s="356"/>
      <c r="D353" s="356"/>
      <c r="E353" s="356"/>
      <c r="F353" s="356"/>
      <c r="G353" s="356"/>
      <c r="H353" s="356"/>
      <c r="I353" s="356"/>
      <c r="J353" s="356"/>
      <c r="K353" s="356"/>
      <c r="L353" s="356"/>
      <c r="M353" s="356"/>
      <c r="N353" s="356"/>
      <c r="O353" s="356"/>
      <c r="P353" s="356"/>
      <c r="Q353" s="356"/>
      <c r="R353" s="356"/>
      <c r="S353" s="356"/>
      <c r="T353" s="356"/>
      <c r="U353" s="356"/>
      <c r="V353" s="356"/>
      <c r="W353" s="356"/>
      <c r="X353" s="356"/>
    </row>
    <row r="354" spans="1:31" s="70" customFormat="1" ht="15.75" hidden="1" customHeight="1" x14ac:dyDescent="0.3">
      <c r="A354" s="80"/>
      <c r="B354" s="407" t="s">
        <v>92</v>
      </c>
      <c r="C354" s="408"/>
      <c r="D354" s="408"/>
      <c r="E354" s="408"/>
      <c r="F354" s="408"/>
      <c r="G354" s="408"/>
      <c r="H354" s="408"/>
      <c r="I354" s="408"/>
      <c r="J354" s="408"/>
      <c r="K354" s="408"/>
      <c r="L354" s="408"/>
      <c r="M354" s="408"/>
      <c r="N354" s="408"/>
      <c r="O354" s="408"/>
      <c r="P354" s="409"/>
      <c r="Q354" s="614" t="s">
        <v>360</v>
      </c>
      <c r="R354" s="614"/>
      <c r="S354" s="614"/>
      <c r="T354" s="614"/>
      <c r="U354" s="614"/>
      <c r="V354" s="614"/>
      <c r="W354" s="614"/>
      <c r="X354" s="614"/>
      <c r="AA354" s="401"/>
      <c r="AB354" s="401"/>
      <c r="AC354" s="401"/>
      <c r="AD354" s="401"/>
      <c r="AE354" s="401"/>
    </row>
    <row r="355" spans="1:31" s="70" customFormat="1" ht="15.75" hidden="1" customHeight="1" x14ac:dyDescent="0.3">
      <c r="A355" s="80">
        <v>1</v>
      </c>
      <c r="B355" s="374">
        <f>AANVRAAG!B363</f>
        <v>0</v>
      </c>
      <c r="C355" s="375"/>
      <c r="D355" s="375"/>
      <c r="E355" s="375"/>
      <c r="F355" s="375"/>
      <c r="G355" s="375"/>
      <c r="H355" s="375"/>
      <c r="I355" s="375"/>
      <c r="J355" s="375"/>
      <c r="K355" s="375"/>
      <c r="L355" s="375"/>
      <c r="M355" s="375"/>
      <c r="N355" s="375"/>
      <c r="O355" s="375"/>
      <c r="P355" s="376"/>
      <c r="Q355" s="615" t="str">
        <f>AANVRAAG!Q363</f>
        <v>Kies zorgvorm</v>
      </c>
      <c r="R355" s="616"/>
      <c r="S355" s="616"/>
      <c r="T355" s="616"/>
      <c r="U355" s="616"/>
      <c r="V355" s="616"/>
      <c r="W355" s="616"/>
      <c r="X355" s="616"/>
      <c r="AA355" s="405"/>
      <c r="AB355" s="405"/>
      <c r="AC355" s="405"/>
      <c r="AD355" s="405"/>
      <c r="AE355" s="405"/>
    </row>
    <row r="356" spans="1:31" s="70" customFormat="1" ht="15.75" hidden="1" customHeight="1" x14ac:dyDescent="0.3">
      <c r="A356" s="80">
        <v>2</v>
      </c>
      <c r="B356" s="374">
        <f>AANVRAAG!B364</f>
        <v>0</v>
      </c>
      <c r="C356" s="375"/>
      <c r="D356" s="375"/>
      <c r="E356" s="375"/>
      <c r="F356" s="375"/>
      <c r="G356" s="375"/>
      <c r="H356" s="375"/>
      <c r="I356" s="375"/>
      <c r="J356" s="375"/>
      <c r="K356" s="375"/>
      <c r="L356" s="375"/>
      <c r="M356" s="375"/>
      <c r="N356" s="375"/>
      <c r="O356" s="375"/>
      <c r="P356" s="376"/>
      <c r="Q356" s="615" t="str">
        <f>AANVRAAG!Q364</f>
        <v>Kies zorgvorm</v>
      </c>
      <c r="R356" s="616"/>
      <c r="S356" s="616"/>
      <c r="T356" s="616"/>
      <c r="U356" s="616"/>
      <c r="V356" s="616"/>
      <c r="W356" s="616"/>
      <c r="X356" s="616"/>
      <c r="AA356" s="405"/>
      <c r="AB356" s="405"/>
      <c r="AC356" s="405"/>
      <c r="AD356" s="405"/>
      <c r="AE356" s="405"/>
    </row>
    <row r="357" spans="1:31" s="70" customFormat="1" ht="15.75" hidden="1" customHeight="1" x14ac:dyDescent="0.3">
      <c r="A357" s="80">
        <v>3</v>
      </c>
      <c r="B357" s="374">
        <f>AANVRAAG!B365</f>
        <v>0</v>
      </c>
      <c r="C357" s="375"/>
      <c r="D357" s="375"/>
      <c r="E357" s="375"/>
      <c r="F357" s="375"/>
      <c r="G357" s="375"/>
      <c r="H357" s="375"/>
      <c r="I357" s="375"/>
      <c r="J357" s="375"/>
      <c r="K357" s="375"/>
      <c r="L357" s="375"/>
      <c r="M357" s="375"/>
      <c r="N357" s="375"/>
      <c r="O357" s="375"/>
      <c r="P357" s="376"/>
      <c r="Q357" s="615" t="str">
        <f>AANVRAAG!Q365</f>
        <v>Kies zorgvorm</v>
      </c>
      <c r="R357" s="616"/>
      <c r="S357" s="616"/>
      <c r="T357" s="616"/>
      <c r="U357" s="616"/>
      <c r="V357" s="616"/>
      <c r="W357" s="616"/>
      <c r="X357" s="616"/>
      <c r="AA357" s="405"/>
      <c r="AB357" s="405"/>
      <c r="AC357" s="405"/>
      <c r="AD357" s="405"/>
      <c r="AE357" s="405"/>
    </row>
    <row r="358" spans="1:31" s="70" customFormat="1" ht="15.75" hidden="1" customHeight="1" x14ac:dyDescent="0.3">
      <c r="A358" s="80">
        <v>4</v>
      </c>
      <c r="B358" s="374">
        <f>AANVRAAG!B366</f>
        <v>0</v>
      </c>
      <c r="C358" s="375"/>
      <c r="D358" s="375"/>
      <c r="E358" s="375"/>
      <c r="F358" s="375"/>
      <c r="G358" s="375"/>
      <c r="H358" s="375"/>
      <c r="I358" s="375"/>
      <c r="J358" s="375"/>
      <c r="K358" s="375"/>
      <c r="L358" s="375"/>
      <c r="M358" s="375"/>
      <c r="N358" s="375"/>
      <c r="O358" s="375"/>
      <c r="P358" s="376"/>
      <c r="Q358" s="615" t="str">
        <f>AANVRAAG!Q366</f>
        <v>Kies zorgvorm</v>
      </c>
      <c r="R358" s="616"/>
      <c r="S358" s="616"/>
      <c r="T358" s="616"/>
      <c r="U358" s="616"/>
      <c r="V358" s="616"/>
      <c r="W358" s="616"/>
      <c r="X358" s="616"/>
      <c r="AA358" s="405"/>
      <c r="AB358" s="405"/>
      <c r="AC358" s="405"/>
      <c r="AD358" s="405"/>
      <c r="AE358" s="405"/>
    </row>
    <row r="359" spans="1:31" s="70" customFormat="1" ht="15.75" hidden="1" customHeight="1" x14ac:dyDescent="0.3">
      <c r="A359" s="80">
        <v>5</v>
      </c>
      <c r="B359" s="374">
        <f>AANVRAAG!B367</f>
        <v>0</v>
      </c>
      <c r="C359" s="375"/>
      <c r="D359" s="375"/>
      <c r="E359" s="375"/>
      <c r="F359" s="375"/>
      <c r="G359" s="375"/>
      <c r="H359" s="375"/>
      <c r="I359" s="375"/>
      <c r="J359" s="375"/>
      <c r="K359" s="375"/>
      <c r="L359" s="375"/>
      <c r="M359" s="375"/>
      <c r="N359" s="375"/>
      <c r="O359" s="375"/>
      <c r="P359" s="376"/>
      <c r="Q359" s="615" t="str">
        <f>AANVRAAG!Q367</f>
        <v>Kies zorgvorm</v>
      </c>
      <c r="R359" s="616"/>
      <c r="S359" s="616"/>
      <c r="T359" s="616"/>
      <c r="U359" s="616"/>
      <c r="V359" s="616"/>
      <c r="W359" s="616"/>
      <c r="X359" s="616"/>
      <c r="AA359" s="405"/>
      <c r="AB359" s="405"/>
      <c r="AC359" s="405"/>
      <c r="AD359" s="405"/>
      <c r="AE359" s="405"/>
    </row>
    <row r="360" spans="1:31" s="70" customFormat="1" ht="15.75" hidden="1" customHeight="1" x14ac:dyDescent="0.3">
      <c r="A360" s="80">
        <v>6</v>
      </c>
      <c r="B360" s="374">
        <f>AANVRAAG!B368</f>
        <v>0</v>
      </c>
      <c r="C360" s="375"/>
      <c r="D360" s="375"/>
      <c r="E360" s="375"/>
      <c r="F360" s="375"/>
      <c r="G360" s="375"/>
      <c r="H360" s="375"/>
      <c r="I360" s="375"/>
      <c r="J360" s="375"/>
      <c r="K360" s="375"/>
      <c r="L360" s="375"/>
      <c r="M360" s="375"/>
      <c r="N360" s="375"/>
      <c r="O360" s="375"/>
      <c r="P360" s="376"/>
      <c r="Q360" s="615" t="str">
        <f>AANVRAAG!Q368</f>
        <v>Kies zorgvorm</v>
      </c>
      <c r="R360" s="616"/>
      <c r="S360" s="616"/>
      <c r="T360" s="616"/>
      <c r="U360" s="616"/>
      <c r="V360" s="616"/>
      <c r="W360" s="616"/>
      <c r="X360" s="616"/>
      <c r="AA360" s="405"/>
      <c r="AB360" s="405"/>
      <c r="AC360" s="405"/>
      <c r="AD360" s="405"/>
      <c r="AE360" s="405"/>
    </row>
    <row r="361" spans="1:31" s="2" customFormat="1" ht="7.95" hidden="1" customHeight="1" x14ac:dyDescent="0.3">
      <c r="A361" s="12"/>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AA361" s="4"/>
    </row>
    <row r="362" spans="1:31" s="70" customFormat="1" ht="15.75" hidden="1" customHeight="1" x14ac:dyDescent="0.3">
      <c r="A362" s="83"/>
      <c r="B362" s="356" t="s">
        <v>354</v>
      </c>
      <c r="C362" s="356"/>
      <c r="D362" s="356"/>
      <c r="E362" s="356"/>
      <c r="F362" s="356"/>
      <c r="G362" s="356"/>
      <c r="H362" s="356"/>
      <c r="I362" s="356"/>
      <c r="J362" s="356"/>
      <c r="K362" s="356"/>
      <c r="L362" s="356"/>
      <c r="M362" s="356"/>
      <c r="N362" s="356"/>
      <c r="O362" s="356"/>
      <c r="P362" s="356"/>
      <c r="Q362" s="356"/>
      <c r="R362" s="356"/>
      <c r="S362" s="356"/>
      <c r="T362" s="356"/>
      <c r="U362" s="356"/>
      <c r="V362" s="356"/>
      <c r="W362" s="356"/>
      <c r="X362" s="356"/>
    </row>
    <row r="363" spans="1:31" s="70" customFormat="1" ht="15.75" hidden="1" customHeight="1" x14ac:dyDescent="0.3">
      <c r="A363" s="80"/>
      <c r="B363" s="407" t="s">
        <v>377</v>
      </c>
      <c r="C363" s="408"/>
      <c r="D363" s="408"/>
      <c r="E363" s="408"/>
      <c r="F363" s="408"/>
      <c r="G363" s="408"/>
      <c r="H363" s="408"/>
      <c r="I363" s="408"/>
      <c r="J363" s="408"/>
      <c r="K363" s="408"/>
      <c r="L363" s="408"/>
      <c r="M363" s="408"/>
      <c r="N363" s="408"/>
      <c r="O363" s="408"/>
      <c r="P363" s="409"/>
      <c r="Q363" s="410" t="s">
        <v>346</v>
      </c>
      <c r="R363" s="410"/>
      <c r="S363" s="410"/>
      <c r="T363" s="410"/>
      <c r="U363" s="410"/>
      <c r="W363" s="402"/>
      <c r="X363" s="402"/>
      <c r="AA363" s="401" t="s">
        <v>323</v>
      </c>
      <c r="AB363" s="401"/>
      <c r="AC363" s="401"/>
      <c r="AD363" s="401"/>
      <c r="AE363" s="401"/>
    </row>
    <row r="364" spans="1:31" s="70" customFormat="1" ht="15.75" hidden="1" customHeight="1" x14ac:dyDescent="0.3">
      <c r="A364" s="80">
        <v>1</v>
      </c>
      <c r="B364" s="374" t="str">
        <f>Q355</f>
        <v>Kies zorgvorm</v>
      </c>
      <c r="C364" s="375"/>
      <c r="D364" s="375"/>
      <c r="E364" s="375"/>
      <c r="F364" s="375"/>
      <c r="G364" s="375"/>
      <c r="H364" s="375"/>
      <c r="I364" s="375"/>
      <c r="J364" s="375"/>
      <c r="K364" s="375"/>
      <c r="L364" s="375"/>
      <c r="M364" s="375"/>
      <c r="N364" s="375"/>
      <c r="O364" s="375"/>
      <c r="P364" s="376"/>
      <c r="Q364" s="414">
        <f>W61</f>
        <v>0</v>
      </c>
      <c r="R364" s="415"/>
      <c r="S364" s="415"/>
      <c r="T364" s="415"/>
      <c r="U364" s="416"/>
      <c r="W364" s="392"/>
      <c r="X364" s="392"/>
      <c r="AA364" s="405" t="s">
        <v>356</v>
      </c>
      <c r="AB364" s="405"/>
      <c r="AC364" s="405"/>
      <c r="AD364" s="405"/>
      <c r="AE364" s="405"/>
    </row>
    <row r="365" spans="1:31" s="70" customFormat="1" ht="15.75" hidden="1" customHeight="1" x14ac:dyDescent="0.3">
      <c r="A365" s="80">
        <v>2</v>
      </c>
      <c r="B365" s="374" t="str">
        <f t="shared" ref="B365:B369" si="0">Q356</f>
        <v>Kies zorgvorm</v>
      </c>
      <c r="C365" s="375"/>
      <c r="D365" s="375"/>
      <c r="E365" s="375"/>
      <c r="F365" s="375"/>
      <c r="G365" s="375"/>
      <c r="H365" s="375"/>
      <c r="I365" s="375"/>
      <c r="J365" s="375"/>
      <c r="K365" s="375"/>
      <c r="L365" s="375"/>
      <c r="M365" s="375"/>
      <c r="N365" s="375"/>
      <c r="O365" s="375"/>
      <c r="P365" s="376"/>
      <c r="Q365" s="414">
        <f>W112</f>
        <v>0</v>
      </c>
      <c r="R365" s="415"/>
      <c r="S365" s="415"/>
      <c r="T365" s="415"/>
      <c r="U365" s="416"/>
      <c r="V365" s="79"/>
      <c r="W365" s="392"/>
      <c r="X365" s="392"/>
      <c r="AA365" s="405" t="s">
        <v>357</v>
      </c>
      <c r="AB365" s="405"/>
      <c r="AC365" s="405"/>
      <c r="AD365" s="405"/>
      <c r="AE365" s="405"/>
    </row>
    <row r="366" spans="1:31" s="70" customFormat="1" ht="15.75" hidden="1" customHeight="1" x14ac:dyDescent="0.3">
      <c r="A366" s="80">
        <v>3</v>
      </c>
      <c r="B366" s="374" t="str">
        <f t="shared" si="0"/>
        <v>Kies zorgvorm</v>
      </c>
      <c r="C366" s="375"/>
      <c r="D366" s="375"/>
      <c r="E366" s="375"/>
      <c r="F366" s="375"/>
      <c r="G366" s="375"/>
      <c r="H366" s="375"/>
      <c r="I366" s="375"/>
      <c r="J366" s="375"/>
      <c r="K366" s="375"/>
      <c r="L366" s="375"/>
      <c r="M366" s="375"/>
      <c r="N366" s="375"/>
      <c r="O366" s="375"/>
      <c r="P366" s="376"/>
      <c r="Q366" s="414">
        <f>W164</f>
        <v>0</v>
      </c>
      <c r="R366" s="415"/>
      <c r="S366" s="415"/>
      <c r="T366" s="415"/>
      <c r="U366" s="416"/>
      <c r="V366" s="79"/>
      <c r="W366" s="392"/>
      <c r="X366" s="392"/>
      <c r="AA366" s="405" t="s">
        <v>358</v>
      </c>
      <c r="AB366" s="405"/>
      <c r="AC366" s="405"/>
      <c r="AD366" s="405"/>
      <c r="AE366" s="405"/>
    </row>
    <row r="367" spans="1:31" s="70" customFormat="1" ht="15.75" hidden="1" customHeight="1" x14ac:dyDescent="0.3">
      <c r="A367" s="80">
        <v>4</v>
      </c>
      <c r="B367" s="374" t="str">
        <f t="shared" si="0"/>
        <v>Kies zorgvorm</v>
      </c>
      <c r="C367" s="375"/>
      <c r="D367" s="375"/>
      <c r="E367" s="375"/>
      <c r="F367" s="375"/>
      <c r="G367" s="375"/>
      <c r="H367" s="375"/>
      <c r="I367" s="375"/>
      <c r="J367" s="375"/>
      <c r="K367" s="375"/>
      <c r="L367" s="375"/>
      <c r="M367" s="375"/>
      <c r="N367" s="375"/>
      <c r="O367" s="375"/>
      <c r="P367" s="376"/>
      <c r="Q367" s="414">
        <f>W214</f>
        <v>0</v>
      </c>
      <c r="R367" s="415"/>
      <c r="S367" s="415"/>
      <c r="T367" s="415"/>
      <c r="U367" s="416"/>
      <c r="V367" s="79"/>
      <c r="W367" s="392"/>
      <c r="X367" s="392"/>
      <c r="AA367" s="405" t="s">
        <v>359</v>
      </c>
      <c r="AB367" s="405"/>
      <c r="AC367" s="405"/>
      <c r="AD367" s="405"/>
      <c r="AE367" s="405"/>
    </row>
    <row r="368" spans="1:31" s="70" customFormat="1" ht="15.75" hidden="1" customHeight="1" x14ac:dyDescent="0.3">
      <c r="A368" s="80">
        <v>5</v>
      </c>
      <c r="B368" s="374" t="str">
        <f t="shared" si="0"/>
        <v>Kies zorgvorm</v>
      </c>
      <c r="C368" s="375"/>
      <c r="D368" s="375"/>
      <c r="E368" s="375"/>
      <c r="F368" s="375"/>
      <c r="G368" s="375"/>
      <c r="H368" s="375"/>
      <c r="I368" s="375"/>
      <c r="J368" s="375"/>
      <c r="K368" s="375"/>
      <c r="L368" s="375"/>
      <c r="M368" s="375"/>
      <c r="N368" s="375"/>
      <c r="O368" s="375"/>
      <c r="P368" s="376"/>
      <c r="Q368" s="414">
        <f>W266</f>
        <v>0</v>
      </c>
      <c r="R368" s="415"/>
      <c r="S368" s="415"/>
      <c r="T368" s="415"/>
      <c r="U368" s="416"/>
      <c r="V368" s="79"/>
      <c r="W368" s="392"/>
      <c r="X368" s="392"/>
      <c r="AA368" s="405"/>
      <c r="AB368" s="405"/>
      <c r="AC368" s="405"/>
      <c r="AD368" s="405"/>
      <c r="AE368" s="405"/>
    </row>
    <row r="369" spans="1:31" s="70" customFormat="1" ht="15.75" hidden="1" customHeight="1" x14ac:dyDescent="0.3">
      <c r="A369" s="80">
        <v>6</v>
      </c>
      <c r="B369" s="374" t="str">
        <f t="shared" si="0"/>
        <v>Kies zorgvorm</v>
      </c>
      <c r="C369" s="375"/>
      <c r="D369" s="375"/>
      <c r="E369" s="375"/>
      <c r="F369" s="375"/>
      <c r="G369" s="375"/>
      <c r="H369" s="375"/>
      <c r="I369" s="375"/>
      <c r="J369" s="375"/>
      <c r="K369" s="375"/>
      <c r="L369" s="375"/>
      <c r="M369" s="375"/>
      <c r="N369" s="375"/>
      <c r="O369" s="375"/>
      <c r="P369" s="376"/>
      <c r="Q369" s="430">
        <f>W324</f>
        <v>0</v>
      </c>
      <c r="R369" s="430"/>
      <c r="S369" s="430"/>
      <c r="T369" s="430"/>
      <c r="U369" s="430"/>
      <c r="V369" s="79"/>
      <c r="W369" s="392"/>
      <c r="X369" s="392"/>
      <c r="AA369" s="392"/>
      <c r="AB369" s="392"/>
      <c r="AC369" s="392"/>
      <c r="AD369" s="392"/>
      <c r="AE369" s="392"/>
    </row>
    <row r="370" spans="1:31" s="70" customFormat="1" ht="7.95" hidden="1" customHeight="1" x14ac:dyDescent="0.3">
      <c r="A370" s="84"/>
      <c r="B370" s="406"/>
      <c r="C370" s="406"/>
      <c r="D370" s="406"/>
      <c r="E370" s="406"/>
      <c r="F370" s="406"/>
      <c r="G370" s="406"/>
      <c r="H370" s="406"/>
      <c r="I370" s="406"/>
      <c r="J370" s="406"/>
      <c r="K370" s="406"/>
      <c r="L370" s="406"/>
      <c r="M370" s="406"/>
      <c r="N370" s="406"/>
      <c r="O370" s="406"/>
      <c r="P370" s="406"/>
      <c r="Q370" s="406"/>
      <c r="R370" s="406"/>
      <c r="S370" s="406"/>
      <c r="T370" s="406"/>
      <c r="U370" s="406"/>
      <c r="V370" s="406"/>
      <c r="W370" s="406"/>
      <c r="X370" s="406"/>
      <c r="AA370" s="392"/>
      <c r="AB370" s="392"/>
      <c r="AC370" s="392"/>
      <c r="AD370" s="392"/>
      <c r="AE370" s="392"/>
    </row>
    <row r="371" spans="1:31" s="70" customFormat="1" ht="15.75" hidden="1" customHeight="1" x14ac:dyDescent="0.3">
      <c r="A371" s="80"/>
      <c r="B371" s="356" t="s">
        <v>347</v>
      </c>
      <c r="C371" s="356"/>
      <c r="D371" s="356"/>
      <c r="E371" s="356"/>
      <c r="F371" s="356"/>
      <c r="G371" s="356"/>
      <c r="H371" s="356"/>
      <c r="I371" s="356"/>
      <c r="J371" s="356"/>
      <c r="K371" s="356"/>
      <c r="L371" s="356"/>
      <c r="M371" s="356"/>
      <c r="N371" s="356"/>
      <c r="O371" s="356"/>
      <c r="P371" s="356"/>
      <c r="Q371" s="346">
        <f>SUM(Q364)+Q365+Q366+Q367+Q368+Q369</f>
        <v>0</v>
      </c>
      <c r="R371" s="346"/>
      <c r="S371" s="346"/>
      <c r="T371" s="346"/>
      <c r="U371" s="346"/>
      <c r="W371" s="347"/>
      <c r="X371" s="347"/>
    </row>
    <row r="372" spans="1:31" s="2" customFormat="1" hidden="1" x14ac:dyDescent="0.3">
      <c r="A372" s="12"/>
      <c r="B372" s="82"/>
      <c r="C372" s="82"/>
      <c r="D372" s="82"/>
      <c r="E372" s="82"/>
      <c r="F372" s="82"/>
      <c r="G372" s="82"/>
      <c r="H372" s="82"/>
      <c r="I372" s="82"/>
      <c r="J372" s="82"/>
      <c r="K372" s="82"/>
      <c r="L372" s="82"/>
      <c r="M372" s="82"/>
      <c r="N372" s="82"/>
      <c r="O372" s="82"/>
      <c r="P372" s="82"/>
      <c r="Q372" s="82"/>
      <c r="R372" s="82"/>
      <c r="S372" s="82"/>
      <c r="T372" s="82"/>
      <c r="U372" s="82"/>
      <c r="V372" s="82"/>
      <c r="W372" s="82"/>
      <c r="X372" s="82"/>
      <c r="AA372" s="4"/>
    </row>
    <row r="373" spans="1:31" s="70" customFormat="1" ht="10.8" hidden="1" customHeight="1" x14ac:dyDescent="0.3">
      <c r="A373" s="83"/>
      <c r="B373" s="370"/>
      <c r="C373" s="370"/>
      <c r="D373" s="370"/>
      <c r="E373" s="370"/>
      <c r="F373" s="370"/>
      <c r="G373" s="370"/>
      <c r="H373" s="370"/>
      <c r="I373" s="370"/>
      <c r="J373" s="370"/>
      <c r="K373" s="370"/>
      <c r="L373" s="370"/>
      <c r="M373" s="370"/>
      <c r="N373" s="370"/>
      <c r="O373" s="370"/>
      <c r="P373" s="370"/>
      <c r="Q373" s="370"/>
      <c r="R373" s="370"/>
      <c r="S373" s="370"/>
      <c r="T373" s="370"/>
      <c r="U373" s="370"/>
      <c r="V373" s="370"/>
      <c r="W373" s="370"/>
      <c r="X373" s="370"/>
    </row>
    <row r="374" spans="1:31" s="70" customFormat="1" ht="15.75" customHeight="1" x14ac:dyDescent="0.3">
      <c r="A374" s="83"/>
      <c r="B374" s="364" t="s">
        <v>437</v>
      </c>
      <c r="C374" s="364"/>
      <c r="D374" s="364"/>
      <c r="E374" s="364"/>
      <c r="F374" s="364"/>
      <c r="G374" s="364"/>
      <c r="H374" s="364"/>
      <c r="I374" s="364"/>
      <c r="J374" s="364"/>
      <c r="K374" s="364"/>
      <c r="L374" s="364"/>
      <c r="M374" s="364"/>
      <c r="N374" s="364"/>
      <c r="O374" s="364"/>
      <c r="P374" s="364"/>
      <c r="Q374" s="364"/>
      <c r="R374" s="364"/>
      <c r="S374" s="364"/>
      <c r="T374" s="364"/>
      <c r="U374" s="364"/>
      <c r="V374" s="364"/>
      <c r="W374" s="364"/>
      <c r="X374" s="364"/>
    </row>
    <row r="375" spans="1:31" s="70" customFormat="1" ht="15.75" customHeight="1" x14ac:dyDescent="0.3">
      <c r="A375" s="52"/>
      <c r="B375" s="427" t="s">
        <v>92</v>
      </c>
      <c r="C375" s="428"/>
      <c r="D375" s="428"/>
      <c r="E375" s="428"/>
      <c r="F375" s="428"/>
      <c r="G375" s="428"/>
      <c r="H375" s="428"/>
      <c r="I375" s="428"/>
      <c r="J375" s="428"/>
      <c r="K375" s="428"/>
      <c r="L375" s="428"/>
      <c r="M375" s="428"/>
      <c r="N375" s="428"/>
      <c r="O375" s="428"/>
      <c r="P375" s="429"/>
      <c r="Q375" s="611" t="str">
        <f>AANVRAAG!Q383</f>
        <v>Ontwerpkosten</v>
      </c>
      <c r="R375" s="611"/>
      <c r="S375" s="611"/>
      <c r="T375" s="611"/>
      <c r="U375" s="611"/>
      <c r="V375" s="4"/>
      <c r="W375" s="611" t="str">
        <f>AANVRAAG!W383</f>
        <v>Kostenraming</v>
      </c>
      <c r="X375" s="611"/>
    </row>
    <row r="376" spans="1:31" s="70" customFormat="1" ht="15.75" customHeight="1" x14ac:dyDescent="0.3">
      <c r="A376" s="52">
        <v>1</v>
      </c>
      <c r="B376" s="388">
        <f>AANVRAAG!B384</f>
        <v>0</v>
      </c>
      <c r="C376" s="389"/>
      <c r="D376" s="389"/>
      <c r="E376" s="389"/>
      <c r="F376" s="389"/>
      <c r="G376" s="389"/>
      <c r="H376" s="389"/>
      <c r="I376" s="389"/>
      <c r="J376" s="389"/>
      <c r="K376" s="389"/>
      <c r="L376" s="389"/>
      <c r="M376" s="389"/>
      <c r="N376" s="389"/>
      <c r="O376" s="389"/>
      <c r="P376" s="390"/>
      <c r="Q376" s="382">
        <f>AANVRAAG!Q384</f>
        <v>0</v>
      </c>
      <c r="R376" s="382"/>
      <c r="S376" s="382"/>
      <c r="T376" s="382"/>
      <c r="U376" s="382"/>
      <c r="V376" s="4"/>
      <c r="W376" s="579">
        <f>Q364</f>
        <v>0</v>
      </c>
      <c r="X376" s="579"/>
      <c r="AA376" s="93"/>
    </row>
    <row r="377" spans="1:31" s="70" customFormat="1" ht="14.4" hidden="1" customHeight="1" x14ac:dyDescent="0.3">
      <c r="A377" s="52">
        <v>2</v>
      </c>
      <c r="B377" s="388">
        <f>AANVRAAG!B385</f>
        <v>0</v>
      </c>
      <c r="C377" s="389"/>
      <c r="D377" s="389"/>
      <c r="E377" s="389"/>
      <c r="F377" s="389"/>
      <c r="G377" s="389"/>
      <c r="H377" s="389"/>
      <c r="I377" s="389"/>
      <c r="J377" s="389"/>
      <c r="K377" s="389"/>
      <c r="L377" s="389"/>
      <c r="M377" s="389"/>
      <c r="N377" s="389"/>
      <c r="O377" s="389"/>
      <c r="P377" s="390"/>
      <c r="Q377" s="382">
        <f>AANVRAAG!Q385</f>
        <v>0</v>
      </c>
      <c r="R377" s="382"/>
      <c r="S377" s="382"/>
      <c r="T377" s="382"/>
      <c r="U377" s="382"/>
      <c r="V377" s="315"/>
      <c r="W377" s="579">
        <f t="shared" ref="W377:W381" si="1">Q365</f>
        <v>0</v>
      </c>
      <c r="X377" s="579"/>
    </row>
    <row r="378" spans="1:31" s="70" customFormat="1" ht="15.75" customHeight="1" x14ac:dyDescent="0.3">
      <c r="A378" s="52">
        <v>3</v>
      </c>
      <c r="B378" s="388">
        <f>AANVRAAG!B386</f>
        <v>0</v>
      </c>
      <c r="C378" s="389"/>
      <c r="D378" s="389"/>
      <c r="E378" s="389"/>
      <c r="F378" s="389"/>
      <c r="G378" s="389"/>
      <c r="H378" s="389"/>
      <c r="I378" s="389"/>
      <c r="J378" s="389"/>
      <c r="K378" s="389"/>
      <c r="L378" s="389"/>
      <c r="M378" s="389"/>
      <c r="N378" s="389"/>
      <c r="O378" s="389"/>
      <c r="P378" s="390"/>
      <c r="Q378" s="382">
        <f>AANVRAAG!Q386</f>
        <v>0</v>
      </c>
      <c r="R378" s="382"/>
      <c r="S378" s="382"/>
      <c r="T378" s="382"/>
      <c r="U378" s="382"/>
      <c r="V378" s="315"/>
      <c r="W378" s="579">
        <f t="shared" si="1"/>
        <v>0</v>
      </c>
      <c r="X378" s="579"/>
    </row>
    <row r="379" spans="1:31" s="70" customFormat="1" ht="15.75" customHeight="1" x14ac:dyDescent="0.3">
      <c r="A379" s="52">
        <v>4</v>
      </c>
      <c r="B379" s="388">
        <f>AANVRAAG!B387</f>
        <v>0</v>
      </c>
      <c r="C379" s="389"/>
      <c r="D379" s="389"/>
      <c r="E379" s="389"/>
      <c r="F379" s="389"/>
      <c r="G379" s="389"/>
      <c r="H379" s="389"/>
      <c r="I379" s="389"/>
      <c r="J379" s="389"/>
      <c r="K379" s="389"/>
      <c r="L379" s="389"/>
      <c r="M379" s="389"/>
      <c r="N379" s="389"/>
      <c r="O379" s="389"/>
      <c r="P379" s="390"/>
      <c r="Q379" s="382">
        <f>AANVRAAG!Q387</f>
        <v>0</v>
      </c>
      <c r="R379" s="382"/>
      <c r="S379" s="382"/>
      <c r="T379" s="382"/>
      <c r="U379" s="382"/>
      <c r="V379" s="315"/>
      <c r="W379" s="579">
        <f t="shared" si="1"/>
        <v>0</v>
      </c>
      <c r="X379" s="579"/>
    </row>
    <row r="380" spans="1:31" s="70" customFormat="1" x14ac:dyDescent="0.3">
      <c r="A380" s="52">
        <v>5</v>
      </c>
      <c r="B380" s="388">
        <f>AANVRAAG!B388</f>
        <v>0</v>
      </c>
      <c r="C380" s="389"/>
      <c r="D380" s="389"/>
      <c r="E380" s="389"/>
      <c r="F380" s="389"/>
      <c r="G380" s="389"/>
      <c r="H380" s="389"/>
      <c r="I380" s="389"/>
      <c r="J380" s="389"/>
      <c r="K380" s="389"/>
      <c r="L380" s="389"/>
      <c r="M380" s="389"/>
      <c r="N380" s="389"/>
      <c r="O380" s="389"/>
      <c r="P380" s="390"/>
      <c r="Q380" s="382">
        <f>AANVRAAG!Q388</f>
        <v>0</v>
      </c>
      <c r="R380" s="382"/>
      <c r="S380" s="382"/>
      <c r="T380" s="382"/>
      <c r="U380" s="382"/>
      <c r="V380" s="315"/>
      <c r="W380" s="579">
        <f t="shared" si="1"/>
        <v>0</v>
      </c>
      <c r="X380" s="579"/>
      <c r="Y380" s="6"/>
    </row>
    <row r="381" spans="1:31" s="70" customFormat="1" x14ac:dyDescent="0.3">
      <c r="A381" s="52">
        <v>6</v>
      </c>
      <c r="B381" s="388">
        <f>AANVRAAG!B389</f>
        <v>0</v>
      </c>
      <c r="C381" s="389"/>
      <c r="D381" s="389"/>
      <c r="E381" s="389"/>
      <c r="F381" s="389"/>
      <c r="G381" s="389"/>
      <c r="H381" s="389"/>
      <c r="I381" s="389"/>
      <c r="J381" s="389"/>
      <c r="K381" s="389"/>
      <c r="L381" s="389"/>
      <c r="M381" s="389"/>
      <c r="N381" s="389"/>
      <c r="O381" s="389"/>
      <c r="P381" s="390"/>
      <c r="Q381" s="382">
        <f>AANVRAAG!Q389</f>
        <v>0</v>
      </c>
      <c r="R381" s="382"/>
      <c r="S381" s="382"/>
      <c r="T381" s="382"/>
      <c r="U381" s="382"/>
      <c r="V381" s="315"/>
      <c r="W381" s="579">
        <f t="shared" si="1"/>
        <v>0</v>
      </c>
      <c r="X381" s="579"/>
    </row>
    <row r="382" spans="1:31" s="70" customFormat="1" x14ac:dyDescent="0.3">
      <c r="A382" s="89"/>
      <c r="B382" s="617"/>
      <c r="C382" s="617"/>
      <c r="D382" s="617"/>
      <c r="E382" s="617"/>
      <c r="F382" s="617"/>
      <c r="G382" s="617"/>
      <c r="H382" s="617"/>
      <c r="I382" s="617"/>
      <c r="J382" s="617"/>
      <c r="K382" s="617"/>
      <c r="L382" s="617"/>
      <c r="M382" s="617"/>
      <c r="N382" s="617"/>
      <c r="O382" s="617"/>
      <c r="P382" s="617"/>
      <c r="Q382" s="617"/>
      <c r="R382" s="617"/>
      <c r="S382" s="617"/>
      <c r="T382" s="617"/>
      <c r="U382" s="617"/>
      <c r="V382" s="617"/>
      <c r="W382" s="617"/>
      <c r="X382" s="617"/>
    </row>
    <row r="383" spans="1:31" s="70" customFormat="1" x14ac:dyDescent="0.3">
      <c r="A383" s="52"/>
      <c r="B383" s="426" t="s">
        <v>401</v>
      </c>
      <c r="C383" s="426"/>
      <c r="D383" s="426"/>
      <c r="E383" s="426"/>
      <c r="F383" s="426"/>
      <c r="G383" s="426"/>
      <c r="H383" s="426"/>
      <c r="I383" s="426"/>
      <c r="J383" s="426"/>
      <c r="K383" s="426"/>
      <c r="L383" s="426"/>
      <c r="M383" s="426"/>
      <c r="N383" s="426"/>
      <c r="O383" s="426"/>
      <c r="P383" s="426"/>
      <c r="Q383" s="519">
        <f>SUM(Q376)+Q377+Q378+Q379+Q380+Q381</f>
        <v>0</v>
      </c>
      <c r="R383" s="519"/>
      <c r="S383" s="519"/>
      <c r="T383" s="519"/>
      <c r="U383" s="519"/>
      <c r="V383" s="4"/>
      <c r="W383" s="612">
        <f>SUM(W376)+W377+W378+W379+W380+W381</f>
        <v>0</v>
      </c>
      <c r="X383" s="613"/>
    </row>
    <row r="384" spans="1:31" s="2" customFormat="1" ht="7.95" customHeight="1" x14ac:dyDescent="0.3">
      <c r="A384" s="12"/>
      <c r="B384" s="358"/>
      <c r="C384" s="358"/>
      <c r="D384" s="358"/>
      <c r="E384" s="358"/>
      <c r="F384" s="358"/>
      <c r="G384" s="358"/>
      <c r="H384" s="358"/>
      <c r="I384" s="358"/>
      <c r="J384" s="358"/>
      <c r="K384" s="358"/>
      <c r="L384" s="358"/>
      <c r="M384" s="358"/>
      <c r="N384" s="358"/>
      <c r="O384" s="358"/>
      <c r="P384" s="358"/>
      <c r="Q384" s="358"/>
      <c r="R384" s="358"/>
      <c r="S384" s="358"/>
      <c r="T384" s="358"/>
      <c r="U384" s="358"/>
      <c r="V384" s="358"/>
      <c r="W384" s="358"/>
      <c r="X384" s="358"/>
    </row>
    <row r="385" spans="1:42" s="2" customFormat="1" ht="7.95" customHeight="1" x14ac:dyDescent="0.3">
      <c r="A385" s="12"/>
      <c r="B385" s="358"/>
      <c r="C385" s="358"/>
      <c r="D385" s="358"/>
      <c r="E385" s="358"/>
      <c r="F385" s="358"/>
      <c r="G385" s="358"/>
      <c r="H385" s="358"/>
      <c r="I385" s="358"/>
      <c r="J385" s="358"/>
      <c r="K385" s="358"/>
      <c r="L385" s="358"/>
      <c r="M385" s="358"/>
      <c r="N385" s="358"/>
      <c r="O385" s="358"/>
      <c r="P385" s="358"/>
      <c r="Q385" s="358"/>
      <c r="R385" s="358"/>
      <c r="S385" s="358"/>
      <c r="T385" s="358"/>
      <c r="U385" s="358"/>
      <c r="V385" s="358"/>
      <c r="W385" s="358"/>
      <c r="X385" s="358"/>
    </row>
    <row r="386" spans="1:42" s="2" customFormat="1" ht="15.75" customHeight="1" x14ac:dyDescent="0.3">
      <c r="A386" s="8"/>
      <c r="B386" s="364" t="s">
        <v>90</v>
      </c>
      <c r="C386" s="364"/>
      <c r="D386" s="364"/>
      <c r="E386" s="364"/>
      <c r="F386" s="364"/>
      <c r="G386" s="364"/>
      <c r="H386" s="364"/>
      <c r="I386" s="364"/>
      <c r="J386" s="364"/>
      <c r="K386" s="364"/>
      <c r="L386" s="364"/>
      <c r="M386" s="364"/>
      <c r="N386" s="364"/>
      <c r="O386" s="364"/>
      <c r="P386" s="364"/>
      <c r="Q386" s="364"/>
      <c r="R386" s="364"/>
      <c r="S386" s="364"/>
      <c r="T386" s="364"/>
      <c r="U386" s="364"/>
      <c r="V386" s="364"/>
      <c r="W386" s="364"/>
      <c r="X386" s="364"/>
      <c r="AA386" s="4"/>
    </row>
    <row r="387" spans="1:42" s="2" customFormat="1" ht="15.75" customHeight="1" x14ac:dyDescent="0.3">
      <c r="A387" s="52"/>
      <c r="B387" s="411" t="s">
        <v>322</v>
      </c>
      <c r="C387" s="411"/>
      <c r="D387" s="411"/>
      <c r="E387" s="411"/>
      <c r="F387" s="411"/>
      <c r="G387" s="411"/>
      <c r="H387" s="411"/>
      <c r="I387" s="411"/>
      <c r="J387" s="411"/>
      <c r="K387" s="411"/>
      <c r="L387" s="411"/>
      <c r="M387" s="411"/>
      <c r="N387" s="411"/>
      <c r="O387" s="411"/>
      <c r="P387" s="411"/>
      <c r="Q387" s="411"/>
      <c r="R387" s="411"/>
      <c r="S387" s="411"/>
      <c r="T387" s="411"/>
      <c r="U387" s="411"/>
      <c r="V387" s="411"/>
      <c r="W387" s="411"/>
      <c r="X387" s="411"/>
      <c r="AA387" s="4"/>
    </row>
    <row r="388" spans="1:42" s="2" customFormat="1" ht="15.75" customHeight="1" x14ac:dyDescent="0.3">
      <c r="A388" s="52"/>
      <c r="B388" s="411" t="s">
        <v>439</v>
      </c>
      <c r="C388" s="411"/>
      <c r="D388" s="411"/>
      <c r="E388" s="411"/>
      <c r="F388" s="411"/>
      <c r="G388" s="411"/>
      <c r="H388" s="411"/>
      <c r="I388" s="411"/>
      <c r="J388" s="411"/>
      <c r="K388" s="411"/>
      <c r="L388" s="411"/>
      <c r="M388" s="411"/>
      <c r="N388" s="411"/>
      <c r="O388" s="411"/>
      <c r="P388" s="411"/>
      <c r="Q388" s="411"/>
      <c r="R388" s="411"/>
      <c r="S388" s="411"/>
      <c r="T388" s="411"/>
      <c r="U388" s="411"/>
      <c r="V388" s="411"/>
      <c r="W388" s="411"/>
      <c r="X388" s="411"/>
      <c r="AA388" s="4"/>
    </row>
    <row r="389" spans="1:42" s="2" customFormat="1" ht="15.75" customHeight="1" x14ac:dyDescent="0.3">
      <c r="A389" s="52"/>
      <c r="B389" s="411" t="s">
        <v>323</v>
      </c>
      <c r="C389" s="411"/>
      <c r="D389" s="411"/>
      <c r="E389" s="411"/>
      <c r="F389" s="411"/>
      <c r="G389" s="411"/>
      <c r="H389" s="411"/>
      <c r="I389" s="411"/>
      <c r="J389" s="411"/>
      <c r="K389" s="411"/>
      <c r="L389" s="411"/>
      <c r="M389" s="411"/>
      <c r="N389" s="411"/>
      <c r="O389" s="411"/>
      <c r="P389" s="411"/>
      <c r="Q389" s="411"/>
      <c r="R389" s="411"/>
      <c r="S389" s="411"/>
      <c r="T389" s="411"/>
      <c r="U389" s="411"/>
      <c r="V389" s="411"/>
      <c r="W389" s="411"/>
      <c r="X389" s="411"/>
      <c r="AA389" s="4"/>
    </row>
    <row r="390" spans="1:42" s="2" customFormat="1" ht="15.75" customHeight="1" x14ac:dyDescent="0.3">
      <c r="A390" s="52"/>
      <c r="B390" s="411" t="s">
        <v>93</v>
      </c>
      <c r="C390" s="411"/>
      <c r="D390" s="411"/>
      <c r="E390" s="411"/>
      <c r="F390" s="411"/>
      <c r="G390" s="411"/>
      <c r="H390" s="411"/>
      <c r="I390" s="411"/>
      <c r="J390" s="411"/>
      <c r="K390" s="411"/>
      <c r="L390" s="411"/>
      <c r="M390" s="411"/>
      <c r="N390" s="411"/>
      <c r="O390" s="411"/>
      <c r="P390" s="411"/>
      <c r="Q390" s="411"/>
      <c r="R390" s="411"/>
      <c r="S390" s="411"/>
      <c r="T390" s="411"/>
      <c r="U390" s="411"/>
      <c r="V390" s="411"/>
      <c r="W390" s="411"/>
      <c r="X390" s="411"/>
      <c r="AA390" s="4"/>
    </row>
    <row r="391" spans="1:42" s="2" customFormat="1" ht="15.75" customHeight="1" x14ac:dyDescent="0.3">
      <c r="A391" s="52"/>
      <c r="B391" s="411" t="s">
        <v>94</v>
      </c>
      <c r="C391" s="411"/>
      <c r="D391" s="411"/>
      <c r="E391" s="411"/>
      <c r="F391" s="411"/>
      <c r="G391" s="411"/>
      <c r="H391" s="411"/>
      <c r="I391" s="411"/>
      <c r="J391" s="411"/>
      <c r="K391" s="411"/>
      <c r="L391" s="411"/>
      <c r="M391" s="411"/>
      <c r="N391" s="411"/>
      <c r="O391" s="411"/>
      <c r="P391" s="411"/>
      <c r="Q391" s="411"/>
      <c r="R391" s="411"/>
      <c r="S391" s="411"/>
      <c r="T391" s="411"/>
      <c r="U391" s="411"/>
      <c r="V391" s="411"/>
      <c r="W391" s="411"/>
      <c r="X391" s="411"/>
      <c r="AA391" s="4"/>
    </row>
    <row r="392" spans="1:42" s="2" customFormat="1" ht="15.75" customHeight="1" x14ac:dyDescent="0.3">
      <c r="A392" s="52"/>
      <c r="B392" s="411" t="s">
        <v>95</v>
      </c>
      <c r="C392" s="411"/>
      <c r="D392" s="411"/>
      <c r="E392" s="411"/>
      <c r="F392" s="411"/>
      <c r="G392" s="411"/>
      <c r="H392" s="411"/>
      <c r="I392" s="411"/>
      <c r="J392" s="411"/>
      <c r="K392" s="411"/>
      <c r="L392" s="411"/>
      <c r="M392" s="411"/>
      <c r="N392" s="411"/>
      <c r="O392" s="411"/>
      <c r="P392" s="411"/>
      <c r="Q392" s="411"/>
      <c r="R392" s="411"/>
      <c r="S392" s="411"/>
      <c r="T392" s="411"/>
      <c r="U392" s="411"/>
      <c r="V392" s="411"/>
      <c r="W392" s="411"/>
      <c r="X392" s="411"/>
      <c r="AA392" s="64"/>
    </row>
    <row r="393" spans="1:42" s="2" customFormat="1" ht="7.95" customHeight="1" x14ac:dyDescent="0.3">
      <c r="A393" s="12"/>
      <c r="B393" s="358"/>
      <c r="C393" s="358"/>
      <c r="D393" s="358"/>
      <c r="E393" s="358"/>
      <c r="F393" s="358"/>
      <c r="G393" s="358"/>
      <c r="H393" s="358"/>
      <c r="I393" s="358"/>
      <c r="J393" s="358"/>
      <c r="K393" s="358"/>
      <c r="L393" s="358"/>
      <c r="M393" s="358"/>
      <c r="N393" s="358"/>
      <c r="O393" s="358"/>
      <c r="P393" s="358"/>
      <c r="Q393" s="358"/>
      <c r="R393" s="358"/>
      <c r="S393" s="358"/>
      <c r="T393" s="358"/>
      <c r="U393" s="358"/>
      <c r="V393" s="358"/>
      <c r="W393" s="358"/>
      <c r="X393" s="358"/>
      <c r="AA393" s="4"/>
    </row>
    <row r="394" spans="1:42" s="2" customFormat="1" ht="19.2" customHeight="1" x14ac:dyDescent="0.3">
      <c r="A394" s="8"/>
      <c r="B394" s="364" t="s">
        <v>438</v>
      </c>
      <c r="C394" s="364"/>
      <c r="D394" s="364"/>
      <c r="E394" s="364"/>
      <c r="F394" s="364"/>
      <c r="G394" s="364"/>
      <c r="H394" s="364"/>
      <c r="I394" s="364"/>
      <c r="J394" s="364"/>
      <c r="K394" s="364"/>
      <c r="L394" s="364"/>
      <c r="M394" s="364"/>
      <c r="N394" s="364"/>
      <c r="O394" s="364"/>
      <c r="P394" s="364"/>
      <c r="Q394" s="364"/>
      <c r="R394" s="364"/>
      <c r="S394" s="364"/>
      <c r="T394" s="364"/>
      <c r="U394" s="364"/>
      <c r="V394" s="364"/>
      <c r="W394" s="364"/>
      <c r="X394" s="364"/>
      <c r="Y394" s="365"/>
      <c r="Z394" s="365"/>
      <c r="AA394" s="343"/>
    </row>
    <row r="395" spans="1:42" s="2" customFormat="1" ht="15" customHeight="1" x14ac:dyDescent="0.3">
      <c r="A395" s="52"/>
      <c r="B395" s="395" t="s">
        <v>100</v>
      </c>
      <c r="C395" s="379"/>
      <c r="D395" s="393">
        <f>D63</f>
        <v>0</v>
      </c>
      <c r="E395" s="393"/>
      <c r="F395" s="393"/>
      <c r="G395" s="393"/>
      <c r="H395" s="393"/>
      <c r="I395" s="393"/>
      <c r="J395" s="393"/>
      <c r="K395" s="393"/>
      <c r="L395" s="393"/>
      <c r="M395" s="393"/>
      <c r="N395" s="393"/>
      <c r="O395" s="393"/>
      <c r="P395" s="393"/>
      <c r="Q395" s="393"/>
      <c r="R395" s="393"/>
      <c r="S395" s="393"/>
      <c r="T395" s="393"/>
      <c r="U395" s="393"/>
      <c r="V395" s="393"/>
      <c r="W395" s="393"/>
      <c r="X395" s="393"/>
      <c r="AA395" s="344"/>
    </row>
    <row r="396" spans="1:42" s="2" customFormat="1" ht="15.75" customHeight="1" x14ac:dyDescent="0.3">
      <c r="A396" s="52"/>
      <c r="B396" s="349" t="s">
        <v>413</v>
      </c>
      <c r="C396" s="349"/>
      <c r="D396" s="349"/>
      <c r="E396" s="349"/>
      <c r="F396" s="349"/>
      <c r="G396" s="349"/>
      <c r="H396" s="349"/>
      <c r="I396" s="349"/>
      <c r="J396" s="349"/>
      <c r="K396" s="349"/>
      <c r="L396" s="349"/>
      <c r="M396" s="349"/>
      <c r="N396" s="349"/>
      <c r="O396" s="349"/>
      <c r="P396" s="349"/>
      <c r="Q396" s="349"/>
      <c r="R396" s="349"/>
      <c r="S396" s="349"/>
      <c r="T396" s="349"/>
      <c r="U396" s="349"/>
      <c r="V396" s="349"/>
      <c r="W396" s="350">
        <f>PROCEDURE!D26</f>
        <v>0</v>
      </c>
      <c r="X396" s="351"/>
      <c r="Y396" s="65"/>
      <c r="Z396" s="65"/>
      <c r="AA396" s="344"/>
    </row>
    <row r="397" spans="1:42" s="2" customFormat="1" ht="15.75" customHeight="1" x14ac:dyDescent="0.3">
      <c r="A397" s="52"/>
      <c r="B397" s="349" t="s">
        <v>411</v>
      </c>
      <c r="C397" s="349"/>
      <c r="D397" s="349"/>
      <c r="E397" s="349"/>
      <c r="F397" s="349"/>
      <c r="G397" s="349"/>
      <c r="H397" s="349"/>
      <c r="I397" s="349"/>
      <c r="J397" s="349"/>
      <c r="K397" s="349"/>
      <c r="L397" s="349"/>
      <c r="M397" s="349"/>
      <c r="N397" s="349"/>
      <c r="O397" s="349"/>
      <c r="P397" s="349"/>
      <c r="Q397" s="349"/>
      <c r="R397" s="349"/>
      <c r="S397" s="349"/>
      <c r="T397" s="349"/>
      <c r="U397" s="349"/>
      <c r="V397" s="349"/>
      <c r="W397" s="350">
        <f>PROCEDURE!D27</f>
        <v>0</v>
      </c>
      <c r="X397" s="351"/>
      <c r="Y397" s="65"/>
      <c r="Z397" s="65"/>
      <c r="AA397" s="78"/>
    </row>
    <row r="398" spans="1:42" s="2" customFormat="1" ht="15.75" customHeight="1" x14ac:dyDescent="0.3">
      <c r="A398" s="52"/>
      <c r="B398" s="349" t="s">
        <v>412</v>
      </c>
      <c r="C398" s="349"/>
      <c r="D398" s="349"/>
      <c r="E398" s="349"/>
      <c r="F398" s="349"/>
      <c r="G398" s="349"/>
      <c r="H398" s="349"/>
      <c r="I398" s="349"/>
      <c r="J398" s="349"/>
      <c r="K398" s="349"/>
      <c r="L398" s="349"/>
      <c r="M398" s="349"/>
      <c r="N398" s="349"/>
      <c r="O398" s="349"/>
      <c r="P398" s="349"/>
      <c r="Q398" s="349"/>
      <c r="R398" s="349"/>
      <c r="S398" s="349"/>
      <c r="T398" s="349"/>
      <c r="U398" s="349"/>
      <c r="V398" s="349"/>
      <c r="W398" s="350">
        <f>PROCEDURE!D28</f>
        <v>0</v>
      </c>
      <c r="X398" s="351"/>
      <c r="Y398" s="65"/>
      <c r="Z398" s="65"/>
      <c r="AA398" s="78"/>
    </row>
    <row r="399" spans="1:42" s="2" customFormat="1" ht="15.75" customHeight="1" x14ac:dyDescent="0.3">
      <c r="A399" s="52"/>
      <c r="B399" s="349" t="s">
        <v>637</v>
      </c>
      <c r="C399" s="349"/>
      <c r="D399" s="349"/>
      <c r="E399" s="349"/>
      <c r="F399" s="349"/>
      <c r="G399" s="349"/>
      <c r="H399" s="349"/>
      <c r="I399" s="349"/>
      <c r="J399" s="349"/>
      <c r="K399" s="349"/>
      <c r="L399" s="349"/>
      <c r="M399" s="349"/>
      <c r="N399" s="349"/>
      <c r="O399" s="349"/>
      <c r="P399" s="349"/>
      <c r="Q399" s="349"/>
      <c r="R399" s="349"/>
      <c r="S399" s="349"/>
      <c r="T399" s="349"/>
      <c r="U399" s="349"/>
      <c r="V399" s="397"/>
      <c r="W399" s="564">
        <f>IF(W396=0,0,228350+MAX(W396-49,0)*2500)</f>
        <v>0</v>
      </c>
      <c r="X399" s="565"/>
      <c r="Y399" s="65"/>
      <c r="Z399" s="65"/>
      <c r="AA399" s="59" t="s">
        <v>418</v>
      </c>
    </row>
    <row r="400" spans="1:42" s="2" customFormat="1" ht="15.75" customHeight="1" x14ac:dyDescent="0.3">
      <c r="A400" s="52"/>
      <c r="B400" s="349" t="s">
        <v>414</v>
      </c>
      <c r="C400" s="349"/>
      <c r="D400" s="349"/>
      <c r="E400" s="349"/>
      <c r="F400" s="349"/>
      <c r="G400" s="349"/>
      <c r="H400" s="349"/>
      <c r="I400" s="349"/>
      <c r="J400" s="349"/>
      <c r="K400" s="349"/>
      <c r="L400" s="349"/>
      <c r="M400" s="349"/>
      <c r="N400" s="349"/>
      <c r="O400" s="349"/>
      <c r="P400" s="349"/>
      <c r="Q400" s="349"/>
      <c r="R400" s="349"/>
      <c r="S400" s="349"/>
      <c r="T400" s="349"/>
      <c r="U400" s="349"/>
      <c r="V400" s="397"/>
      <c r="W400" s="564">
        <f>W397*40000</f>
        <v>0</v>
      </c>
      <c r="X400" s="565"/>
      <c r="Y400" s="65"/>
      <c r="Z400" s="65"/>
      <c r="AA400" s="59" t="s">
        <v>417</v>
      </c>
      <c r="AB400" s="91"/>
      <c r="AC400" s="91"/>
      <c r="AD400" s="91"/>
      <c r="AE400" s="91"/>
      <c r="AF400" s="91"/>
      <c r="AG400" s="91"/>
      <c r="AH400" s="91"/>
      <c r="AI400" s="91"/>
      <c r="AJ400" s="91"/>
      <c r="AK400" s="91"/>
      <c r="AL400" s="91"/>
      <c r="AM400" s="91"/>
      <c r="AN400" s="91"/>
      <c r="AO400" s="91"/>
      <c r="AP400" s="91"/>
    </row>
    <row r="401" spans="1:42" s="2" customFormat="1" ht="15.75" customHeight="1" x14ac:dyDescent="0.3">
      <c r="A401" s="52"/>
      <c r="B401" s="349" t="s">
        <v>415</v>
      </c>
      <c r="C401" s="349"/>
      <c r="D401" s="349"/>
      <c r="E401" s="349"/>
      <c r="F401" s="349"/>
      <c r="G401" s="349"/>
      <c r="H401" s="349"/>
      <c r="I401" s="349"/>
      <c r="J401" s="349"/>
      <c r="K401" s="349"/>
      <c r="L401" s="349"/>
      <c r="M401" s="349"/>
      <c r="N401" s="349"/>
      <c r="O401" s="349"/>
      <c r="P401" s="349"/>
      <c r="Q401" s="349"/>
      <c r="R401" s="349"/>
      <c r="S401" s="349"/>
      <c r="T401" s="349"/>
      <c r="U401" s="349"/>
      <c r="V401" s="397"/>
      <c r="W401" s="564">
        <f>W398*75000</f>
        <v>0</v>
      </c>
      <c r="X401" s="565"/>
      <c r="Y401" s="65"/>
      <c r="Z401" s="65"/>
      <c r="AA401" s="59" t="s">
        <v>416</v>
      </c>
      <c r="AB401" s="91"/>
      <c r="AC401" s="91"/>
      <c r="AD401" s="91"/>
      <c r="AE401" s="91"/>
      <c r="AF401" s="91"/>
      <c r="AG401" s="91"/>
      <c r="AH401" s="91"/>
      <c r="AI401" s="91"/>
      <c r="AJ401" s="91"/>
      <c r="AK401" s="91"/>
      <c r="AL401" s="91"/>
      <c r="AM401" s="91"/>
      <c r="AN401" s="91"/>
      <c r="AO401" s="91"/>
      <c r="AP401" s="53"/>
    </row>
    <row r="402" spans="1:42" s="2" customFormat="1" ht="15.75" customHeight="1" x14ac:dyDescent="0.3">
      <c r="A402" s="52"/>
      <c r="B402" s="54"/>
      <c r="C402" s="54"/>
      <c r="D402" s="54"/>
      <c r="E402" s="54"/>
      <c r="F402" s="54"/>
      <c r="G402" s="54"/>
      <c r="H402" s="54"/>
      <c r="I402" s="54"/>
      <c r="J402" s="54"/>
      <c r="K402" s="54"/>
      <c r="L402" s="54"/>
      <c r="M402" s="54"/>
      <c r="N402" s="54"/>
      <c r="O402" s="54"/>
      <c r="P402" s="54"/>
      <c r="Q402" s="54"/>
      <c r="R402" s="54"/>
      <c r="S402" s="54"/>
      <c r="T402" s="54"/>
      <c r="U402" s="54"/>
      <c r="V402" s="54"/>
      <c r="W402" s="85"/>
      <c r="X402" s="85"/>
      <c r="Y402" s="65"/>
      <c r="Z402" s="65"/>
      <c r="AA402" s="78"/>
    </row>
    <row r="403" spans="1:42" s="70" customFormat="1" ht="15.75" hidden="1" customHeight="1" x14ac:dyDescent="0.3">
      <c r="A403" s="83"/>
      <c r="B403" s="345" t="s">
        <v>431</v>
      </c>
      <c r="C403" s="345"/>
      <c r="D403" s="345"/>
      <c r="E403" s="345"/>
      <c r="F403" s="345"/>
      <c r="G403" s="345"/>
      <c r="H403" s="345"/>
      <c r="I403" s="345"/>
      <c r="J403" s="345"/>
      <c r="K403" s="345"/>
      <c r="L403" s="345"/>
      <c r="M403" s="345"/>
      <c r="N403" s="345"/>
      <c r="O403" s="345"/>
      <c r="P403" s="345"/>
      <c r="Q403" s="345"/>
      <c r="R403" s="345"/>
      <c r="S403" s="345"/>
      <c r="T403" s="345"/>
      <c r="U403" s="345"/>
      <c r="V403" s="345"/>
      <c r="W403" s="345"/>
      <c r="X403" s="345"/>
    </row>
    <row r="404" spans="1:42" s="70" customFormat="1" ht="15.75" hidden="1" customHeight="1" x14ac:dyDescent="0.3">
      <c r="A404" s="80"/>
      <c r="B404" s="383" t="s">
        <v>101</v>
      </c>
      <c r="C404" s="383"/>
      <c r="D404" s="383"/>
      <c r="E404" s="383"/>
      <c r="F404" s="383"/>
      <c r="G404" s="383"/>
      <c r="H404" s="383"/>
      <c r="I404" s="383"/>
      <c r="J404" s="383"/>
      <c r="K404" s="383"/>
      <c r="L404" s="383"/>
      <c r="M404" s="383"/>
      <c r="N404" s="383"/>
      <c r="O404" s="383"/>
      <c r="P404" s="383"/>
      <c r="Q404" s="383"/>
      <c r="R404" s="383"/>
      <c r="S404" s="383"/>
      <c r="T404" s="383"/>
      <c r="U404" s="383"/>
      <c r="V404" s="566"/>
      <c r="W404" s="414">
        <f>W399</f>
        <v>0</v>
      </c>
      <c r="X404" s="416"/>
      <c r="Y404" s="80"/>
      <c r="Z404" s="80"/>
    </row>
    <row r="405" spans="1:42" s="70" customFormat="1" ht="9.6" hidden="1" customHeight="1" x14ac:dyDescent="0.3">
      <c r="A405" s="84"/>
      <c r="B405" s="406"/>
      <c r="C405" s="406"/>
      <c r="D405" s="406"/>
      <c r="E405" s="406"/>
      <c r="F405" s="406"/>
      <c r="G405" s="406"/>
      <c r="H405" s="406"/>
      <c r="I405" s="406"/>
      <c r="J405" s="406"/>
      <c r="K405" s="406"/>
      <c r="L405" s="406"/>
      <c r="M405" s="406"/>
      <c r="N405" s="406"/>
      <c r="O405" s="406"/>
      <c r="P405" s="406"/>
      <c r="Q405" s="406"/>
      <c r="R405" s="406"/>
      <c r="S405" s="406"/>
      <c r="T405" s="406"/>
      <c r="U405" s="406"/>
      <c r="V405" s="406"/>
      <c r="W405" s="406"/>
      <c r="X405" s="406"/>
    </row>
    <row r="406" spans="1:42" s="70" customFormat="1" ht="15.75" hidden="1" customHeight="1" x14ac:dyDescent="0.3">
      <c r="A406" s="83"/>
      <c r="B406" s="396" t="s">
        <v>663</v>
      </c>
      <c r="C406" s="396"/>
      <c r="D406" s="396"/>
      <c r="E406" s="396"/>
      <c r="F406" s="396"/>
      <c r="G406" s="396"/>
      <c r="H406" s="396"/>
      <c r="I406" s="396"/>
      <c r="J406" s="396"/>
      <c r="K406" s="396"/>
      <c r="L406" s="396"/>
      <c r="M406" s="396"/>
      <c r="N406" s="396"/>
      <c r="O406" s="396"/>
      <c r="P406" s="396"/>
      <c r="Q406" s="396"/>
      <c r="R406" s="396"/>
      <c r="S406" s="396"/>
      <c r="T406" s="396"/>
      <c r="U406" s="396"/>
      <c r="V406" s="396"/>
      <c r="W406" s="396"/>
      <c r="X406" s="396"/>
      <c r="Y406" s="80"/>
      <c r="Z406" s="80"/>
    </row>
    <row r="407" spans="1:42" s="70" customFormat="1" ht="17.399999999999999" hidden="1" customHeight="1" x14ac:dyDescent="0.3">
      <c r="A407" s="80"/>
      <c r="B407" s="379" t="s">
        <v>664</v>
      </c>
      <c r="C407" s="379"/>
      <c r="D407" s="379"/>
      <c r="E407" s="379"/>
      <c r="F407" s="379"/>
      <c r="G407" s="379"/>
      <c r="H407" s="379"/>
      <c r="I407" s="379"/>
      <c r="J407" s="379"/>
      <c r="K407" s="379"/>
      <c r="L407" s="379"/>
      <c r="M407" s="379"/>
      <c r="N407" s="379"/>
      <c r="O407" s="379"/>
      <c r="P407" s="379"/>
      <c r="Q407" s="379"/>
      <c r="R407" s="379"/>
      <c r="S407" s="379"/>
      <c r="T407" s="379"/>
      <c r="U407" s="379"/>
      <c r="V407" s="385"/>
      <c r="W407" s="471">
        <f>AANVRAAG!W417</f>
        <v>0</v>
      </c>
      <c r="X407" s="472"/>
      <c r="Y407" s="80"/>
      <c r="Z407" s="80"/>
      <c r="AA407" s="93" t="s">
        <v>425</v>
      </c>
    </row>
    <row r="408" spans="1:42" s="70" customFormat="1" ht="17.399999999999999" hidden="1" customHeight="1" x14ac:dyDescent="0.3">
      <c r="A408" s="80"/>
      <c r="B408" s="379" t="s">
        <v>665</v>
      </c>
      <c r="C408" s="379"/>
      <c r="D408" s="379"/>
      <c r="E408" s="379"/>
      <c r="F408" s="379"/>
      <c r="G408" s="379"/>
      <c r="H408" s="379"/>
      <c r="I408" s="379"/>
      <c r="J408" s="379"/>
      <c r="K408" s="379"/>
      <c r="L408" s="379"/>
      <c r="M408" s="379"/>
      <c r="N408" s="379"/>
      <c r="O408" s="379"/>
      <c r="P408" s="379"/>
      <c r="Q408" s="379"/>
      <c r="R408" s="379"/>
      <c r="S408" s="379"/>
      <c r="T408" s="379"/>
      <c r="U408" s="379"/>
      <c r="V408" s="385"/>
      <c r="W408" s="471">
        <f>AANVRAAG!W418</f>
        <v>0</v>
      </c>
      <c r="X408" s="472"/>
      <c r="Y408" s="80"/>
      <c r="Z408" s="80"/>
      <c r="AA408" s="93" t="s">
        <v>425</v>
      </c>
    </row>
    <row r="409" spans="1:42" s="70" customFormat="1" ht="17.399999999999999" hidden="1" customHeight="1" x14ac:dyDescent="0.3">
      <c r="A409" s="80"/>
      <c r="B409" s="379" t="s">
        <v>666</v>
      </c>
      <c r="C409" s="379"/>
      <c r="D409" s="379"/>
      <c r="E409" s="379"/>
      <c r="F409" s="379"/>
      <c r="G409" s="379"/>
      <c r="H409" s="379"/>
      <c r="I409" s="379"/>
      <c r="J409" s="379"/>
      <c r="K409" s="379"/>
      <c r="L409" s="379"/>
      <c r="M409" s="379"/>
      <c r="N409" s="379"/>
      <c r="O409" s="379"/>
      <c r="P409" s="379"/>
      <c r="Q409" s="379"/>
      <c r="R409" s="379"/>
      <c r="S409" s="379"/>
      <c r="T409" s="379"/>
      <c r="U409" s="379"/>
      <c r="V409" s="385"/>
      <c r="W409" s="471">
        <f>AANVRAAG!W419</f>
        <v>0</v>
      </c>
      <c r="X409" s="472"/>
      <c r="Y409" s="80"/>
      <c r="Z409" s="80"/>
      <c r="AA409" s="93" t="s">
        <v>425</v>
      </c>
    </row>
    <row r="410" spans="1:42" s="70" customFormat="1" ht="15.75" hidden="1" customHeight="1" x14ac:dyDescent="0.3">
      <c r="A410" s="80"/>
      <c r="B410" s="379" t="s">
        <v>667</v>
      </c>
      <c r="C410" s="379"/>
      <c r="D410" s="379"/>
      <c r="E410" s="379"/>
      <c r="F410" s="379"/>
      <c r="G410" s="379"/>
      <c r="H410" s="379"/>
      <c r="I410" s="379"/>
      <c r="J410" s="379"/>
      <c r="K410" s="379"/>
      <c r="L410" s="379"/>
      <c r="M410" s="379"/>
      <c r="N410" s="379"/>
      <c r="O410" s="379"/>
      <c r="P410" s="379"/>
      <c r="Q410" s="379"/>
      <c r="R410" s="379"/>
      <c r="S410" s="379"/>
      <c r="T410" s="379"/>
      <c r="U410" s="379"/>
      <c r="V410" s="385"/>
      <c r="W410" s="471">
        <f>AANVRAAG!W420</f>
        <v>0</v>
      </c>
      <c r="X410" s="472"/>
      <c r="Y410" s="80"/>
      <c r="Z410" s="80"/>
    </row>
    <row r="411" spans="1:42" s="70" customFormat="1" ht="15.75" hidden="1" customHeight="1" x14ac:dyDescent="0.3">
      <c r="A411" s="80"/>
      <c r="B411" s="379" t="s">
        <v>379</v>
      </c>
      <c r="C411" s="379"/>
      <c r="D411" s="379"/>
      <c r="E411" s="379"/>
      <c r="F411" s="379"/>
      <c r="G411" s="379"/>
      <c r="H411" s="379"/>
      <c r="I411" s="379"/>
      <c r="J411" s="379"/>
      <c r="K411" s="379"/>
      <c r="L411" s="379"/>
      <c r="M411" s="379"/>
      <c r="N411" s="379"/>
      <c r="O411" s="379"/>
      <c r="P411" s="379"/>
      <c r="Q411" s="379"/>
      <c r="R411" s="379"/>
      <c r="S411" s="379"/>
      <c r="T411" s="379"/>
      <c r="U411" s="379"/>
      <c r="V411" s="385"/>
      <c r="W411" s="382">
        <f>MAX(W404-W407,0)</f>
        <v>0</v>
      </c>
      <c r="X411" s="382"/>
      <c r="Y411" s="80"/>
      <c r="Z411" s="80"/>
    </row>
    <row r="412" spans="1:42" s="70" customFormat="1" ht="15.75" hidden="1" customHeight="1" x14ac:dyDescent="0.3">
      <c r="A412" s="80"/>
      <c r="B412" s="379" t="s">
        <v>427</v>
      </c>
      <c r="C412" s="379"/>
      <c r="D412" s="379"/>
      <c r="E412" s="379"/>
      <c r="F412" s="379"/>
      <c r="G412" s="379"/>
      <c r="H412" s="379"/>
      <c r="I412" s="379"/>
      <c r="J412" s="379"/>
      <c r="K412" s="379"/>
      <c r="L412" s="379"/>
      <c r="M412" s="379"/>
      <c r="N412" s="379"/>
      <c r="O412" s="379"/>
      <c r="P412" s="379"/>
      <c r="Q412" s="379"/>
      <c r="R412" s="379"/>
      <c r="S412" s="379"/>
      <c r="T412" s="379"/>
      <c r="U412" s="379"/>
      <c r="V412" s="385"/>
      <c r="W412" s="382">
        <f>MAX(W400-W408,0)</f>
        <v>0</v>
      </c>
      <c r="X412" s="382"/>
      <c r="Y412" s="80"/>
      <c r="Z412" s="80"/>
    </row>
    <row r="413" spans="1:42" s="70" customFormat="1" ht="15.75" hidden="1" customHeight="1" x14ac:dyDescent="0.3">
      <c r="A413" s="80"/>
      <c r="B413" s="379" t="s">
        <v>429</v>
      </c>
      <c r="C413" s="379"/>
      <c r="D413" s="379"/>
      <c r="E413" s="379"/>
      <c r="F413" s="379"/>
      <c r="G413" s="379"/>
      <c r="H413" s="379"/>
      <c r="I413" s="379"/>
      <c r="J413" s="379"/>
      <c r="K413" s="379"/>
      <c r="L413" s="379"/>
      <c r="M413" s="379"/>
      <c r="N413" s="379"/>
      <c r="O413" s="379"/>
      <c r="P413" s="379"/>
      <c r="Q413" s="379"/>
      <c r="R413" s="379"/>
      <c r="S413" s="379"/>
      <c r="T413" s="379"/>
      <c r="U413" s="379"/>
      <c r="V413" s="385"/>
      <c r="W413" s="382">
        <f>MAX(W401-W409,0)</f>
        <v>0</v>
      </c>
      <c r="X413" s="382"/>
      <c r="Y413" s="80"/>
      <c r="Z413" s="80"/>
    </row>
    <row r="414" spans="1:42" s="2" customFormat="1" x14ac:dyDescent="0.3">
      <c r="A414" s="12"/>
      <c r="B414" s="358"/>
      <c r="C414" s="358"/>
      <c r="D414" s="358"/>
      <c r="E414" s="358"/>
      <c r="F414" s="358"/>
      <c r="G414" s="358"/>
      <c r="H414" s="358"/>
      <c r="I414" s="358"/>
      <c r="J414" s="358"/>
      <c r="K414" s="358"/>
      <c r="L414" s="358"/>
      <c r="M414" s="358"/>
      <c r="N414" s="358"/>
      <c r="O414" s="358"/>
      <c r="P414" s="358"/>
      <c r="Q414" s="358"/>
      <c r="R414" s="358"/>
      <c r="S414" s="358"/>
      <c r="T414" s="358"/>
      <c r="U414" s="358"/>
      <c r="V414" s="358"/>
      <c r="W414" s="358"/>
      <c r="X414" s="358"/>
      <c r="AA414" s="4"/>
    </row>
    <row r="415" spans="1:42" s="2" customFormat="1" ht="15.75" hidden="1" customHeight="1" x14ac:dyDescent="0.3">
      <c r="A415" s="52"/>
      <c r="B415" s="345" t="s">
        <v>383</v>
      </c>
      <c r="C415" s="345"/>
      <c r="D415" s="345"/>
      <c r="E415" s="345"/>
      <c r="F415" s="345"/>
      <c r="G415" s="345"/>
      <c r="H415" s="345"/>
      <c r="I415" s="345"/>
      <c r="J415" s="345"/>
      <c r="K415" s="345"/>
      <c r="L415" s="345"/>
      <c r="M415" s="345"/>
      <c r="N415" s="345"/>
      <c r="O415" s="345"/>
      <c r="P415" s="345"/>
      <c r="Q415" s="345"/>
      <c r="R415" s="345"/>
      <c r="S415" s="345"/>
      <c r="T415" s="345"/>
      <c r="U415" s="345"/>
      <c r="V415" s="345"/>
      <c r="W415" s="345"/>
      <c r="X415" s="345"/>
      <c r="Y415" s="67"/>
      <c r="Z415" s="67"/>
      <c r="AA415" s="69"/>
    </row>
    <row r="416" spans="1:42" s="2" customFormat="1" ht="15.75" hidden="1" customHeight="1" x14ac:dyDescent="0.3">
      <c r="A416" s="52"/>
      <c r="B416" s="383" t="s">
        <v>361</v>
      </c>
      <c r="C416" s="383"/>
      <c r="D416" s="383"/>
      <c r="E416" s="383"/>
      <c r="F416" s="383"/>
      <c r="G416" s="383"/>
      <c r="H416" s="383"/>
      <c r="I416" s="383"/>
      <c r="J416" s="383"/>
      <c r="K416" s="383"/>
      <c r="L416" s="383"/>
      <c r="M416" s="383"/>
      <c r="N416" s="383"/>
      <c r="O416" s="383"/>
      <c r="P416" s="383"/>
      <c r="Q416" s="383"/>
      <c r="R416" s="383"/>
      <c r="S416" s="383"/>
      <c r="T416" s="383"/>
      <c r="U416" s="383"/>
      <c r="V416" s="383"/>
      <c r="W416" s="384">
        <f ca="1">SUMIF(B364:P369,"geen functie spoed",Q364:U369)</f>
        <v>0</v>
      </c>
      <c r="X416" s="384"/>
      <c r="Y416" s="65"/>
      <c r="Z416" s="65"/>
      <c r="AA416" s="4"/>
    </row>
    <row r="417" spans="1:27" s="2" customFormat="1" ht="15.75" hidden="1" customHeight="1" x14ac:dyDescent="0.3">
      <c r="A417" s="52"/>
      <c r="B417" s="383" t="s">
        <v>396</v>
      </c>
      <c r="C417" s="383"/>
      <c r="D417" s="383"/>
      <c r="E417" s="383"/>
      <c r="F417" s="383"/>
      <c r="G417" s="383"/>
      <c r="H417" s="383"/>
      <c r="I417" s="383"/>
      <c r="J417" s="383"/>
      <c r="K417" s="383"/>
      <c r="L417" s="383"/>
      <c r="M417" s="383"/>
      <c r="N417" s="383"/>
      <c r="O417" s="383"/>
      <c r="P417" s="383"/>
      <c r="Q417" s="383"/>
      <c r="R417" s="383"/>
      <c r="S417" s="383"/>
      <c r="T417" s="383"/>
      <c r="U417" s="383"/>
      <c r="V417" s="383"/>
      <c r="W417" s="384">
        <f ca="1">0.75*W416</f>
        <v>0</v>
      </c>
      <c r="X417" s="384"/>
      <c r="Y417" s="65"/>
      <c r="Z417" s="65"/>
      <c r="AA417" s="6"/>
    </row>
    <row r="418" spans="1:27" s="2" customFormat="1" ht="15.75" hidden="1" customHeight="1" x14ac:dyDescent="0.3">
      <c r="A418" s="52"/>
      <c r="B418" s="383" t="s">
        <v>399</v>
      </c>
      <c r="C418" s="383"/>
      <c r="D418" s="383"/>
      <c r="E418" s="383"/>
      <c r="F418" s="383"/>
      <c r="G418" s="383"/>
      <c r="H418" s="383"/>
      <c r="I418" s="383"/>
      <c r="J418" s="383"/>
      <c r="K418" s="383"/>
      <c r="L418" s="383"/>
      <c r="M418" s="383"/>
      <c r="N418" s="383"/>
      <c r="O418" s="383"/>
      <c r="P418" s="383"/>
      <c r="Q418" s="383"/>
      <c r="R418" s="383"/>
      <c r="S418" s="383"/>
      <c r="T418" s="383"/>
      <c r="U418" s="383"/>
      <c r="V418" s="383"/>
      <c r="W418" s="384">
        <f>W411</f>
        <v>0</v>
      </c>
      <c r="X418" s="384"/>
      <c r="Y418" s="65"/>
      <c r="Z418" s="65"/>
      <c r="AA418" s="4"/>
    </row>
    <row r="419" spans="1:27" s="2" customFormat="1" ht="15.75" hidden="1" customHeight="1" x14ac:dyDescent="0.3">
      <c r="A419" s="52"/>
      <c r="B419" s="468" t="s">
        <v>385</v>
      </c>
      <c r="C419" s="469"/>
      <c r="D419" s="469"/>
      <c r="E419" s="469"/>
      <c r="F419" s="469"/>
      <c r="G419" s="469"/>
      <c r="H419" s="469"/>
      <c r="I419" s="469"/>
      <c r="J419" s="469"/>
      <c r="K419" s="469"/>
      <c r="L419" s="469"/>
      <c r="M419" s="469"/>
      <c r="N419" s="469"/>
      <c r="O419" s="469"/>
      <c r="P419" s="469"/>
      <c r="Q419" s="469"/>
      <c r="R419" s="469"/>
      <c r="S419" s="469"/>
      <c r="T419" s="469"/>
      <c r="U419" s="469"/>
      <c r="V419" s="469"/>
      <c r="W419" s="72"/>
      <c r="X419" s="73">
        <f ca="1">MIN(W417:X418)</f>
        <v>0</v>
      </c>
      <c r="Y419" s="65"/>
      <c r="Z419" s="65"/>
      <c r="AA419" s="4"/>
    </row>
    <row r="420" spans="1:27" s="2" customFormat="1" ht="15.75" hidden="1" customHeight="1" x14ac:dyDescent="0.3">
      <c r="A420" s="52"/>
      <c r="B420" s="80"/>
      <c r="C420" s="80"/>
      <c r="D420" s="80"/>
      <c r="E420" s="80"/>
      <c r="F420" s="80"/>
      <c r="G420" s="80"/>
      <c r="H420" s="80"/>
      <c r="I420" s="80"/>
      <c r="J420" s="80"/>
      <c r="K420" s="80"/>
      <c r="L420" s="80"/>
      <c r="M420" s="80"/>
      <c r="N420" s="80"/>
      <c r="O420" s="80"/>
      <c r="P420" s="80"/>
      <c r="Q420" s="80"/>
      <c r="R420" s="80"/>
      <c r="S420" s="80"/>
      <c r="T420" s="80"/>
      <c r="U420" s="80"/>
      <c r="V420" s="80"/>
      <c r="W420" s="100"/>
      <c r="X420" s="100"/>
      <c r="Y420" s="65"/>
      <c r="Z420" s="65"/>
      <c r="AA420" s="4"/>
    </row>
    <row r="421" spans="1:27" s="2" customFormat="1" ht="15.75" hidden="1" customHeight="1" x14ac:dyDescent="0.3">
      <c r="A421" s="52"/>
      <c r="B421" s="383" t="s">
        <v>397</v>
      </c>
      <c r="C421" s="383"/>
      <c r="D421" s="383"/>
      <c r="E421" s="383"/>
      <c r="F421" s="383"/>
      <c r="G421" s="383"/>
      <c r="H421" s="383"/>
      <c r="I421" s="383"/>
      <c r="J421" s="383"/>
      <c r="K421" s="383"/>
      <c r="L421" s="383"/>
      <c r="M421" s="383"/>
      <c r="N421" s="383"/>
      <c r="O421" s="383"/>
      <c r="P421" s="383"/>
      <c r="Q421" s="383"/>
      <c r="R421" s="383"/>
      <c r="S421" s="383"/>
      <c r="T421" s="383"/>
      <c r="U421" s="383"/>
      <c r="V421" s="383"/>
      <c r="W421" s="79"/>
      <c r="X421" s="79">
        <f ca="1">MAX(0,W418-W417)</f>
        <v>0</v>
      </c>
      <c r="Y421" s="65"/>
      <c r="Z421" s="65"/>
      <c r="AA421" s="4"/>
    </row>
    <row r="422" spans="1:27" s="2" customFormat="1" ht="15.75" hidden="1" customHeight="1" x14ac:dyDescent="0.3">
      <c r="A422" s="52"/>
      <c r="B422" s="383" t="s">
        <v>384</v>
      </c>
      <c r="C422" s="383"/>
      <c r="D422" s="383"/>
      <c r="E422" s="383"/>
      <c r="F422" s="383"/>
      <c r="G422" s="383"/>
      <c r="H422" s="383"/>
      <c r="I422" s="383"/>
      <c r="J422" s="383"/>
      <c r="K422" s="383"/>
      <c r="L422" s="383"/>
      <c r="M422" s="383"/>
      <c r="N422" s="383"/>
      <c r="O422" s="383"/>
      <c r="P422" s="383"/>
      <c r="Q422" s="383"/>
      <c r="R422" s="383"/>
      <c r="S422" s="383"/>
      <c r="T422" s="383"/>
      <c r="U422" s="383"/>
      <c r="V422" s="383"/>
      <c r="W422" s="100"/>
      <c r="X422" s="100">
        <f ca="1">0.1*W417</f>
        <v>0</v>
      </c>
      <c r="Y422" s="65"/>
      <c r="Z422" s="65"/>
      <c r="AA422" s="4"/>
    </row>
    <row r="423" spans="1:27" s="2" customFormat="1" ht="15.75" hidden="1" customHeight="1" x14ac:dyDescent="0.3">
      <c r="A423" s="52"/>
      <c r="B423" s="517" t="s">
        <v>395</v>
      </c>
      <c r="C423" s="469"/>
      <c r="D423" s="469"/>
      <c r="E423" s="469"/>
      <c r="F423" s="469"/>
      <c r="G423" s="469"/>
      <c r="H423" s="469"/>
      <c r="I423" s="469"/>
      <c r="J423" s="469"/>
      <c r="K423" s="469"/>
      <c r="L423" s="469"/>
      <c r="M423" s="469"/>
      <c r="N423" s="469"/>
      <c r="O423" s="469"/>
      <c r="P423" s="469"/>
      <c r="Q423" s="469"/>
      <c r="R423" s="469"/>
      <c r="S423" s="469"/>
      <c r="T423" s="469"/>
      <c r="U423" s="469"/>
      <c r="V423" s="469"/>
      <c r="W423" s="72"/>
      <c r="X423" s="73">
        <f ca="1">MIN(X421:X422)</f>
        <v>0</v>
      </c>
      <c r="Y423" s="65"/>
      <c r="Z423" s="65"/>
      <c r="AA423" s="4"/>
    </row>
    <row r="424" spans="1:27" s="2" customFormat="1" ht="15.75" hidden="1" customHeight="1" x14ac:dyDescent="0.3">
      <c r="A424" s="52"/>
      <c r="B424" s="74"/>
      <c r="C424" s="75"/>
      <c r="D424" s="75"/>
      <c r="E424" s="75"/>
      <c r="F424" s="75"/>
      <c r="G424" s="75"/>
      <c r="H424" s="75"/>
      <c r="I424" s="75"/>
      <c r="J424" s="75"/>
      <c r="K424" s="75"/>
      <c r="L424" s="75"/>
      <c r="M424" s="75"/>
      <c r="N424" s="75"/>
      <c r="O424" s="75"/>
      <c r="P424" s="75"/>
      <c r="Q424" s="75"/>
      <c r="R424" s="75"/>
      <c r="S424" s="75"/>
      <c r="T424" s="75"/>
      <c r="U424" s="75"/>
      <c r="V424" s="75"/>
      <c r="W424" s="100"/>
      <c r="X424" s="100"/>
      <c r="Y424" s="65"/>
      <c r="Z424" s="65"/>
      <c r="AA424" s="4"/>
    </row>
    <row r="425" spans="1:27" s="2" customFormat="1" ht="15.75" hidden="1" customHeight="1" x14ac:dyDescent="0.3">
      <c r="A425" s="52"/>
      <c r="B425" s="383" t="s">
        <v>388</v>
      </c>
      <c r="C425" s="383"/>
      <c r="D425" s="383"/>
      <c r="E425" s="383"/>
      <c r="F425" s="383"/>
      <c r="G425" s="383"/>
      <c r="H425" s="383"/>
      <c r="I425" s="383"/>
      <c r="J425" s="383"/>
      <c r="K425" s="383"/>
      <c r="L425" s="383"/>
      <c r="M425" s="383"/>
      <c r="N425" s="383"/>
      <c r="O425" s="383"/>
      <c r="P425" s="383"/>
      <c r="Q425" s="383"/>
      <c r="R425" s="383"/>
      <c r="S425" s="383"/>
      <c r="T425" s="383"/>
      <c r="U425" s="383"/>
      <c r="V425" s="383"/>
      <c r="W425" s="79"/>
      <c r="X425" s="79">
        <f ca="1">X421-X423</f>
        <v>0</v>
      </c>
      <c r="Y425" s="65"/>
      <c r="Z425" s="65"/>
      <c r="AA425" s="4"/>
    </row>
    <row r="426" spans="1:27" s="2" customFormat="1" ht="15.75" hidden="1" customHeight="1" x14ac:dyDescent="0.3">
      <c r="A426" s="52"/>
      <c r="B426" s="370" t="s">
        <v>387</v>
      </c>
      <c r="C426" s="370"/>
      <c r="D426" s="370"/>
      <c r="E426" s="370"/>
      <c r="F426" s="370"/>
      <c r="G426" s="370"/>
      <c r="H426" s="370"/>
      <c r="I426" s="370"/>
      <c r="J426" s="370"/>
      <c r="K426" s="370"/>
      <c r="L426" s="370"/>
      <c r="M426" s="370"/>
      <c r="N426" s="370"/>
      <c r="O426" s="370"/>
      <c r="P426" s="370"/>
      <c r="Q426" s="370"/>
      <c r="R426" s="370"/>
      <c r="S426" s="370"/>
      <c r="T426" s="370"/>
      <c r="U426" s="370"/>
      <c r="V426" s="370"/>
      <c r="W426" s="347">
        <f ca="1">MIN(W427:X428)</f>
        <v>0</v>
      </c>
      <c r="X426" s="347"/>
      <c r="Y426" s="65"/>
      <c r="Z426" s="65"/>
      <c r="AA426" s="4"/>
    </row>
    <row r="427" spans="1:27" s="2" customFormat="1" ht="15.75" hidden="1" customHeight="1" x14ac:dyDescent="0.3">
      <c r="A427" s="52"/>
      <c r="B427" s="383" t="s">
        <v>386</v>
      </c>
      <c r="C427" s="383"/>
      <c r="D427" s="383"/>
      <c r="E427" s="383"/>
      <c r="F427" s="383"/>
      <c r="G427" s="383"/>
      <c r="H427" s="383"/>
      <c r="I427" s="383"/>
      <c r="J427" s="383"/>
      <c r="K427" s="383"/>
      <c r="L427" s="383"/>
      <c r="M427" s="383"/>
      <c r="N427" s="383"/>
      <c r="O427" s="383"/>
      <c r="P427" s="383"/>
      <c r="Q427" s="383"/>
      <c r="R427" s="383"/>
      <c r="S427" s="383"/>
      <c r="T427" s="383"/>
      <c r="U427" s="383"/>
      <c r="V427" s="383"/>
      <c r="W427" s="384">
        <f ca="1">0.25*W416</f>
        <v>0</v>
      </c>
      <c r="X427" s="384"/>
      <c r="Y427" s="65"/>
      <c r="Z427" s="65"/>
      <c r="AA427" s="4"/>
    </row>
    <row r="428" spans="1:27" s="2" customFormat="1" ht="15.75" hidden="1" customHeight="1" x14ac:dyDescent="0.3">
      <c r="A428" s="52"/>
      <c r="B428" s="383" t="s">
        <v>400</v>
      </c>
      <c r="C428" s="383"/>
      <c r="D428" s="383"/>
      <c r="E428" s="383"/>
      <c r="F428" s="383"/>
      <c r="G428" s="383"/>
      <c r="H428" s="383"/>
      <c r="I428" s="383"/>
      <c r="J428" s="383"/>
      <c r="K428" s="383"/>
      <c r="L428" s="383"/>
      <c r="M428" s="383"/>
      <c r="N428" s="383"/>
      <c r="O428" s="383"/>
      <c r="P428" s="383"/>
      <c r="Q428" s="383"/>
      <c r="R428" s="383"/>
      <c r="S428" s="383"/>
      <c r="T428" s="383"/>
      <c r="U428" s="383"/>
      <c r="V428" s="383"/>
      <c r="W428" s="384">
        <f>W396*100</f>
        <v>0</v>
      </c>
      <c r="X428" s="384"/>
      <c r="Y428" s="65"/>
      <c r="Z428" s="65"/>
      <c r="AA428" s="4"/>
    </row>
    <row r="429" spans="1:27" s="2" customFormat="1" ht="15.75" hidden="1" customHeight="1" x14ac:dyDescent="0.3">
      <c r="A429" s="52"/>
      <c r="B429" s="468" t="s">
        <v>389</v>
      </c>
      <c r="C429" s="469"/>
      <c r="D429" s="469"/>
      <c r="E429" s="469"/>
      <c r="F429" s="469"/>
      <c r="G429" s="469"/>
      <c r="H429" s="469"/>
      <c r="I429" s="469"/>
      <c r="J429" s="469"/>
      <c r="K429" s="469"/>
      <c r="L429" s="469"/>
      <c r="M429" s="469"/>
      <c r="N429" s="469"/>
      <c r="O429" s="469"/>
      <c r="P429" s="469"/>
      <c r="Q429" s="469"/>
      <c r="R429" s="469"/>
      <c r="S429" s="469"/>
      <c r="T429" s="469"/>
      <c r="U429" s="469"/>
      <c r="V429" s="469"/>
      <c r="W429" s="72"/>
      <c r="X429" s="73">
        <f ca="1">MIN(W425:X426)</f>
        <v>0</v>
      </c>
      <c r="Y429" s="65"/>
      <c r="Z429" s="65"/>
      <c r="AA429" s="4"/>
    </row>
    <row r="430" spans="1:27" s="2" customFormat="1" ht="15.75" hidden="1" customHeight="1" thickBot="1" x14ac:dyDescent="0.35">
      <c r="A430" s="52"/>
      <c r="B430" s="99"/>
      <c r="C430" s="99"/>
      <c r="D430" s="99"/>
      <c r="E430" s="99"/>
      <c r="F430" s="99"/>
      <c r="G430" s="99"/>
      <c r="H430" s="99"/>
      <c r="I430" s="99"/>
      <c r="J430" s="99"/>
      <c r="K430" s="99"/>
      <c r="L430" s="99"/>
      <c r="M430" s="99"/>
      <c r="N430" s="99"/>
      <c r="O430" s="99"/>
      <c r="P430" s="99"/>
      <c r="Q430" s="99"/>
      <c r="R430" s="99"/>
      <c r="S430" s="99"/>
      <c r="T430" s="99"/>
      <c r="U430" s="99"/>
      <c r="V430" s="99"/>
      <c r="W430" s="79"/>
      <c r="X430" s="79"/>
      <c r="Y430" s="65"/>
      <c r="Z430" s="65"/>
      <c r="AA430" s="4"/>
    </row>
    <row r="431" spans="1:27" s="2" customFormat="1" ht="15.75" hidden="1" customHeight="1" thickBot="1" x14ac:dyDescent="0.35">
      <c r="A431" s="52"/>
      <c r="B431" s="523" t="s">
        <v>398</v>
      </c>
      <c r="C431" s="524"/>
      <c r="D431" s="524"/>
      <c r="E431" s="524"/>
      <c r="F431" s="524"/>
      <c r="G431" s="524"/>
      <c r="H431" s="524"/>
      <c r="I431" s="524"/>
      <c r="J431" s="524"/>
      <c r="K431" s="524"/>
      <c r="L431" s="524"/>
      <c r="M431" s="524"/>
      <c r="N431" s="524"/>
      <c r="O431" s="524"/>
      <c r="P431" s="524"/>
      <c r="Q431" s="524"/>
      <c r="R431" s="524"/>
      <c r="S431" s="524"/>
      <c r="T431" s="524"/>
      <c r="U431" s="524"/>
      <c r="V431" s="524"/>
      <c r="W431" s="366">
        <f ca="1">X419+X423+X429</f>
        <v>0</v>
      </c>
      <c r="X431" s="367"/>
      <c r="Y431" s="65"/>
      <c r="Z431" s="65"/>
      <c r="AA431" s="4"/>
    </row>
    <row r="432" spans="1:27" s="2" customFormat="1" ht="15.75" hidden="1" customHeight="1" x14ac:dyDescent="0.3">
      <c r="A432" s="52"/>
      <c r="B432" s="94"/>
      <c r="C432" s="94"/>
      <c r="D432" s="94"/>
      <c r="E432" s="94"/>
      <c r="F432" s="94"/>
      <c r="G432" s="94"/>
      <c r="H432" s="94"/>
      <c r="I432" s="94"/>
      <c r="J432" s="94"/>
      <c r="K432" s="94"/>
      <c r="L432" s="94"/>
      <c r="M432" s="94"/>
      <c r="N432" s="94"/>
      <c r="O432" s="94"/>
      <c r="P432" s="94"/>
      <c r="Q432" s="94"/>
      <c r="R432" s="94"/>
      <c r="S432" s="94"/>
      <c r="T432" s="94"/>
      <c r="U432" s="94"/>
      <c r="V432" s="94"/>
      <c r="W432" s="95"/>
      <c r="X432" s="95"/>
      <c r="Y432" s="65"/>
      <c r="Z432" s="65"/>
      <c r="AA432" s="4"/>
    </row>
    <row r="433" spans="1:27" s="2" customFormat="1" ht="15.75" hidden="1" customHeight="1" x14ac:dyDescent="0.3">
      <c r="A433" s="52"/>
      <c r="B433" s="345" t="s">
        <v>382</v>
      </c>
      <c r="C433" s="345"/>
      <c r="D433" s="345"/>
      <c r="E433" s="345"/>
      <c r="F433" s="345"/>
      <c r="G433" s="345"/>
      <c r="H433" s="345"/>
      <c r="I433" s="345"/>
      <c r="J433" s="345"/>
      <c r="K433" s="345"/>
      <c r="L433" s="345"/>
      <c r="M433" s="345"/>
      <c r="N433" s="345"/>
      <c r="O433" s="345"/>
      <c r="P433" s="345"/>
      <c r="Q433" s="345"/>
      <c r="R433" s="345"/>
      <c r="S433" s="345"/>
      <c r="T433" s="345"/>
      <c r="U433" s="345"/>
      <c r="V433" s="345"/>
      <c r="W433" s="345"/>
      <c r="X433" s="345"/>
      <c r="Y433" s="80"/>
      <c r="Z433" s="65"/>
      <c r="AA433" s="4"/>
    </row>
    <row r="434" spans="1:27" s="2" customFormat="1" ht="15.75" hidden="1" customHeight="1" x14ac:dyDescent="0.3">
      <c r="A434" s="52"/>
      <c r="B434" s="80"/>
      <c r="C434" s="80"/>
      <c r="D434" s="80"/>
      <c r="E434" s="80"/>
      <c r="F434" s="80"/>
      <c r="G434" s="80"/>
      <c r="H434" s="80"/>
      <c r="I434" s="80"/>
      <c r="J434" s="80"/>
      <c r="K434" s="80"/>
      <c r="L434" s="80"/>
      <c r="M434" s="80"/>
      <c r="N434" s="80"/>
      <c r="O434" s="80"/>
      <c r="P434" s="80"/>
      <c r="Q434" s="80"/>
      <c r="R434" s="80"/>
      <c r="S434" s="80"/>
      <c r="T434" s="80"/>
      <c r="U434" s="80"/>
      <c r="V434" s="80"/>
      <c r="W434" s="80"/>
      <c r="X434" s="80" t="s">
        <v>365</v>
      </c>
      <c r="Y434" s="80" t="s">
        <v>366</v>
      </c>
      <c r="Z434" s="65"/>
      <c r="AA434" s="4"/>
    </row>
    <row r="435" spans="1:27" s="2" customFormat="1" ht="15.75" hidden="1" customHeight="1" x14ac:dyDescent="0.3">
      <c r="A435" s="52"/>
      <c r="B435" s="368" t="s">
        <v>367</v>
      </c>
      <c r="C435" s="368"/>
      <c r="D435" s="368"/>
      <c r="E435" s="368"/>
      <c r="F435" s="368"/>
      <c r="G435" s="368"/>
      <c r="H435" s="368"/>
      <c r="I435" s="368"/>
      <c r="J435" s="368"/>
      <c r="K435" s="368"/>
      <c r="L435" s="368"/>
      <c r="M435" s="368"/>
      <c r="N435" s="368"/>
      <c r="O435" s="368"/>
      <c r="P435" s="368"/>
      <c r="Q435" s="368"/>
      <c r="R435" s="368"/>
      <c r="S435" s="368"/>
      <c r="T435" s="368"/>
      <c r="U435" s="368"/>
      <c r="V435" s="368"/>
      <c r="W435" s="369">
        <f ca="1">SUMIF(B364:P369,"eerste opvang van spoedgevallen",Q364:U369)</f>
        <v>0</v>
      </c>
      <c r="X435" s="369"/>
      <c r="Y435" s="98">
        <f ca="1">SUMIF(B364:P369,"gespecialiseerde spoedgevallenzorg",Q364:U369)</f>
        <v>0</v>
      </c>
      <c r="Z435" s="65"/>
      <c r="AA435" s="4"/>
    </row>
    <row r="436" spans="1:27" s="2" customFormat="1" ht="15.75" hidden="1" customHeight="1" x14ac:dyDescent="0.3">
      <c r="A436" s="52"/>
      <c r="B436" s="368" t="s">
        <v>362</v>
      </c>
      <c r="C436" s="368"/>
      <c r="D436" s="368"/>
      <c r="E436" s="368"/>
      <c r="F436" s="368"/>
      <c r="G436" s="368"/>
      <c r="H436" s="368"/>
      <c r="I436" s="368"/>
      <c r="J436" s="368"/>
      <c r="K436" s="368"/>
      <c r="L436" s="368"/>
      <c r="M436" s="368"/>
      <c r="N436" s="368"/>
      <c r="O436" s="368"/>
      <c r="P436" s="368"/>
      <c r="Q436" s="368"/>
      <c r="R436" s="368"/>
      <c r="S436" s="368"/>
      <c r="T436" s="368"/>
      <c r="U436" s="368"/>
      <c r="V436" s="368"/>
      <c r="W436" s="369">
        <f ca="1">0.75*W435</f>
        <v>0</v>
      </c>
      <c r="X436" s="369"/>
      <c r="Y436" s="98">
        <f ca="1">0.75*Y435</f>
        <v>0</v>
      </c>
      <c r="Z436" s="98"/>
      <c r="AA436" s="4"/>
    </row>
    <row r="437" spans="1:27" s="2" customFormat="1" ht="15.75" hidden="1" customHeight="1" x14ac:dyDescent="0.3">
      <c r="A437" s="52"/>
      <c r="B437" s="368" t="s">
        <v>363</v>
      </c>
      <c r="C437" s="368"/>
      <c r="D437" s="368"/>
      <c r="E437" s="368"/>
      <c r="F437" s="368"/>
      <c r="G437" s="368"/>
      <c r="H437" s="368"/>
      <c r="I437" s="368"/>
      <c r="J437" s="368"/>
      <c r="K437" s="368"/>
      <c r="L437" s="368"/>
      <c r="M437" s="368"/>
      <c r="N437" s="368"/>
      <c r="O437" s="368"/>
      <c r="P437" s="368"/>
      <c r="Q437" s="368"/>
      <c r="R437" s="368"/>
      <c r="S437" s="368"/>
      <c r="T437" s="368"/>
      <c r="U437" s="368"/>
      <c r="V437" s="368"/>
      <c r="W437" s="369">
        <f ca="1">0.1*W436</f>
        <v>0</v>
      </c>
      <c r="X437" s="369"/>
      <c r="Y437" s="98">
        <f ca="1">0.1*Y436</f>
        <v>0</v>
      </c>
      <c r="Z437" s="98"/>
      <c r="AA437" s="4"/>
    </row>
    <row r="438" spans="1:27" s="2" customFormat="1" ht="15.75" hidden="1" customHeight="1" x14ac:dyDescent="0.3">
      <c r="A438" s="52"/>
      <c r="B438" s="345" t="s">
        <v>368</v>
      </c>
      <c r="C438" s="345"/>
      <c r="D438" s="345"/>
      <c r="E438" s="345"/>
      <c r="F438" s="345"/>
      <c r="G438" s="345"/>
      <c r="H438" s="345"/>
      <c r="I438" s="345"/>
      <c r="J438" s="345"/>
      <c r="K438" s="345"/>
      <c r="L438" s="345"/>
      <c r="M438" s="345"/>
      <c r="N438" s="345"/>
      <c r="O438" s="345"/>
      <c r="P438" s="345"/>
      <c r="Q438" s="345"/>
      <c r="R438" s="345"/>
      <c r="S438" s="345"/>
      <c r="T438" s="345"/>
      <c r="U438" s="345"/>
      <c r="V438" s="345"/>
      <c r="W438" s="371">
        <f ca="1">W436+W437</f>
        <v>0</v>
      </c>
      <c r="X438" s="371"/>
      <c r="Y438" s="95">
        <f ca="1">Y436+Y437</f>
        <v>0</v>
      </c>
      <c r="Z438" s="98"/>
      <c r="AA438" s="4"/>
    </row>
    <row r="439" spans="1:27" s="2" customFormat="1" ht="15.75" hidden="1" customHeight="1" x14ac:dyDescent="0.3">
      <c r="A439" s="52"/>
      <c r="B439" s="368" t="s">
        <v>369</v>
      </c>
      <c r="C439" s="368"/>
      <c r="D439" s="368"/>
      <c r="E439" s="368"/>
      <c r="F439" s="368"/>
      <c r="G439" s="368"/>
      <c r="H439" s="368"/>
      <c r="I439" s="368"/>
      <c r="J439" s="368"/>
      <c r="K439" s="368"/>
      <c r="L439" s="368"/>
      <c r="M439" s="368"/>
      <c r="N439" s="368"/>
      <c r="O439" s="368"/>
      <c r="P439" s="368"/>
      <c r="Q439" s="368"/>
      <c r="R439" s="368"/>
      <c r="S439" s="368"/>
      <c r="T439" s="368"/>
      <c r="U439" s="368"/>
      <c r="V439" s="368"/>
      <c r="W439" s="98"/>
      <c r="X439" s="98">
        <f>W412</f>
        <v>0</v>
      </c>
      <c r="Y439" s="98">
        <f>W413</f>
        <v>0</v>
      </c>
      <c r="Z439" s="65"/>
      <c r="AA439" s="4"/>
    </row>
    <row r="440" spans="1:27" s="2" customFormat="1" ht="15.75" hidden="1" customHeight="1" x14ac:dyDescent="0.3">
      <c r="A440" s="52"/>
      <c r="B440" s="345" t="s">
        <v>370</v>
      </c>
      <c r="C440" s="345"/>
      <c r="D440" s="345"/>
      <c r="E440" s="345"/>
      <c r="F440" s="345"/>
      <c r="G440" s="345"/>
      <c r="H440" s="345"/>
      <c r="I440" s="345"/>
      <c r="J440" s="345"/>
      <c r="K440" s="345"/>
      <c r="L440" s="345"/>
      <c r="M440" s="345"/>
      <c r="N440" s="345"/>
      <c r="O440" s="345"/>
      <c r="P440" s="345"/>
      <c r="Q440" s="345"/>
      <c r="R440" s="345"/>
      <c r="S440" s="345"/>
      <c r="T440" s="345"/>
      <c r="U440" s="345"/>
      <c r="V440" s="345"/>
      <c r="W440" s="95"/>
      <c r="X440" s="95">
        <f ca="1">MIN(W438:X439)</f>
        <v>0</v>
      </c>
      <c r="Y440" s="95">
        <f ca="1">MIN(Y438:Y439)</f>
        <v>0</v>
      </c>
      <c r="Z440" s="65"/>
      <c r="AA440" s="4"/>
    </row>
    <row r="441" spans="1:27" s="2" customFormat="1" ht="15.75" hidden="1" customHeight="1" thickBot="1" x14ac:dyDescent="0.35">
      <c r="A441" s="52"/>
      <c r="B441" s="94"/>
      <c r="C441" s="94"/>
      <c r="D441" s="94"/>
      <c r="E441" s="94"/>
      <c r="F441" s="94"/>
      <c r="G441" s="94"/>
      <c r="H441" s="94"/>
      <c r="I441" s="94"/>
      <c r="J441" s="94"/>
      <c r="K441" s="94"/>
      <c r="L441" s="94"/>
      <c r="M441" s="94"/>
      <c r="N441" s="94"/>
      <c r="O441" s="94"/>
      <c r="P441" s="94"/>
      <c r="Q441" s="94"/>
      <c r="R441" s="94"/>
      <c r="S441" s="94"/>
      <c r="T441" s="94"/>
      <c r="U441" s="94"/>
      <c r="V441" s="94"/>
      <c r="W441" s="95"/>
      <c r="X441" s="95"/>
      <c r="Y441" s="95"/>
      <c r="Z441" s="65"/>
      <c r="AA441" s="4"/>
    </row>
    <row r="442" spans="1:27" s="2" customFormat="1" ht="15.75" hidden="1" customHeight="1" thickBot="1" x14ac:dyDescent="0.35">
      <c r="A442" s="43"/>
      <c r="B442" s="523" t="s">
        <v>378</v>
      </c>
      <c r="C442" s="525"/>
      <c r="D442" s="525"/>
      <c r="E442" s="525"/>
      <c r="F442" s="525"/>
      <c r="G442" s="525"/>
      <c r="H442" s="525"/>
      <c r="I442" s="525"/>
      <c r="J442" s="525"/>
      <c r="K442" s="525"/>
      <c r="L442" s="525"/>
      <c r="M442" s="525"/>
      <c r="N442" s="525"/>
      <c r="O442" s="525"/>
      <c r="P442" s="525"/>
      <c r="Q442" s="525"/>
      <c r="R442" s="525"/>
      <c r="S442" s="525"/>
      <c r="T442" s="525"/>
      <c r="U442" s="525"/>
      <c r="V442" s="525"/>
      <c r="W442" s="525"/>
      <c r="X442" s="97">
        <f ca="1">SUM(X440:Y440)</f>
        <v>0</v>
      </c>
      <c r="Y442" s="99"/>
      <c r="Z442" s="92"/>
      <c r="AA442" s="102"/>
    </row>
    <row r="443" spans="1:27" s="2" customFormat="1" ht="15.75" hidden="1" customHeight="1" x14ac:dyDescent="0.3">
      <c r="A443" s="43"/>
      <c r="B443" s="80"/>
      <c r="C443" s="80"/>
      <c r="D443" s="80"/>
      <c r="E443" s="80"/>
      <c r="F443" s="80"/>
      <c r="G443" s="80"/>
      <c r="H443" s="80"/>
      <c r="I443" s="80"/>
      <c r="J443" s="80"/>
      <c r="K443" s="80"/>
      <c r="L443" s="80"/>
      <c r="M443" s="80"/>
      <c r="N443" s="80"/>
      <c r="O443" s="80"/>
      <c r="P443" s="80"/>
      <c r="Q443" s="80"/>
      <c r="R443" s="80"/>
      <c r="S443" s="80"/>
      <c r="T443" s="80"/>
      <c r="U443" s="80"/>
      <c r="V443" s="80"/>
      <c r="W443" s="100"/>
      <c r="X443" s="100"/>
      <c r="Y443" s="92"/>
      <c r="Z443" s="92"/>
      <c r="AA443" s="4"/>
    </row>
    <row r="444" spans="1:27" s="2" customFormat="1" ht="15.75" hidden="1" customHeight="1" x14ac:dyDescent="0.3">
      <c r="A444" s="99"/>
      <c r="B444" s="345" t="s">
        <v>381</v>
      </c>
      <c r="C444" s="345"/>
      <c r="D444" s="345"/>
      <c r="E444" s="345"/>
      <c r="F444" s="345"/>
      <c r="G444" s="345"/>
      <c r="H444" s="345"/>
      <c r="I444" s="345"/>
      <c r="J444" s="345"/>
      <c r="K444" s="345"/>
      <c r="L444" s="345"/>
      <c r="M444" s="345"/>
      <c r="N444" s="345"/>
      <c r="O444" s="345"/>
      <c r="P444" s="345"/>
      <c r="Q444" s="345"/>
      <c r="R444" s="345"/>
      <c r="S444" s="345"/>
      <c r="T444" s="345"/>
      <c r="U444" s="345"/>
      <c r="V444" s="345"/>
      <c r="W444" s="345"/>
      <c r="X444" s="345"/>
      <c r="Y444" s="92"/>
      <c r="Z444" s="92"/>
      <c r="AA444" s="4"/>
    </row>
    <row r="445" spans="1:27" s="2" customFormat="1" ht="15.75" hidden="1" customHeight="1" x14ac:dyDescent="0.3">
      <c r="A445" s="99"/>
      <c r="B445" s="368" t="s">
        <v>372</v>
      </c>
      <c r="C445" s="368"/>
      <c r="D445" s="368"/>
      <c r="E445" s="368"/>
      <c r="F445" s="368"/>
      <c r="G445" s="368"/>
      <c r="H445" s="368"/>
      <c r="I445" s="368"/>
      <c r="J445" s="368"/>
      <c r="K445" s="368"/>
      <c r="L445" s="368"/>
      <c r="M445" s="368"/>
      <c r="N445" s="368"/>
      <c r="O445" s="368"/>
      <c r="P445" s="368"/>
      <c r="Q445" s="368"/>
      <c r="R445" s="368"/>
      <c r="S445" s="368"/>
      <c r="T445" s="368"/>
      <c r="U445" s="368"/>
      <c r="V445" s="368"/>
      <c r="W445" s="95"/>
      <c r="X445" s="95">
        <f>Q383</f>
        <v>0</v>
      </c>
      <c r="Y445" s="92"/>
      <c r="Z445" s="92"/>
      <c r="AA445" s="4"/>
    </row>
    <row r="446" spans="1:27" s="2" customFormat="1" ht="15.75" hidden="1" customHeight="1" x14ac:dyDescent="0.3">
      <c r="A446" s="99"/>
      <c r="B446" s="368" t="s">
        <v>380</v>
      </c>
      <c r="C446" s="368"/>
      <c r="D446" s="368"/>
      <c r="E446" s="368"/>
      <c r="F446" s="368"/>
      <c r="G446" s="368"/>
      <c r="H446" s="368"/>
      <c r="I446" s="368"/>
      <c r="J446" s="368"/>
      <c r="K446" s="368"/>
      <c r="L446" s="368"/>
      <c r="M446" s="368"/>
      <c r="N446" s="368"/>
      <c r="O446" s="368"/>
      <c r="P446" s="368"/>
      <c r="Q446" s="368"/>
      <c r="R446" s="368"/>
      <c r="S446" s="368"/>
      <c r="T446" s="368"/>
      <c r="U446" s="368"/>
      <c r="V446" s="368"/>
      <c r="W446" s="95"/>
      <c r="X446" s="95">
        <f ca="1">0.1*(W431+X442)</f>
        <v>0</v>
      </c>
      <c r="Y446" s="92"/>
      <c r="Z446" s="92"/>
      <c r="AA446" s="4"/>
    </row>
    <row r="447" spans="1:27" s="2" customFormat="1" ht="15.75" hidden="1" customHeight="1" x14ac:dyDescent="0.3">
      <c r="A447" s="99"/>
      <c r="B447" s="368" t="s">
        <v>373</v>
      </c>
      <c r="C447" s="368"/>
      <c r="D447" s="368"/>
      <c r="E447" s="368"/>
      <c r="F447" s="368"/>
      <c r="G447" s="368"/>
      <c r="H447" s="368"/>
      <c r="I447" s="368"/>
      <c r="J447" s="368"/>
      <c r="K447" s="368"/>
      <c r="L447" s="368"/>
      <c r="M447" s="368"/>
      <c r="N447" s="368"/>
      <c r="O447" s="368"/>
      <c r="P447" s="368"/>
      <c r="Q447" s="368"/>
      <c r="R447" s="368"/>
      <c r="S447" s="368"/>
      <c r="T447" s="368"/>
      <c r="U447" s="368"/>
      <c r="V447" s="368"/>
      <c r="W447" s="95"/>
      <c r="X447" s="95">
        <f>W410</f>
        <v>0</v>
      </c>
      <c r="Y447" s="92"/>
      <c r="Z447" s="92"/>
      <c r="AA447" s="4"/>
    </row>
    <row r="448" spans="1:27" s="2" customFormat="1" ht="15.75" hidden="1" customHeight="1" x14ac:dyDescent="0.3">
      <c r="A448" s="99"/>
      <c r="B448" s="368" t="s">
        <v>374</v>
      </c>
      <c r="C448" s="368"/>
      <c r="D448" s="368"/>
      <c r="E448" s="368"/>
      <c r="F448" s="368"/>
      <c r="G448" s="368"/>
      <c r="H448" s="368"/>
      <c r="I448" s="368"/>
      <c r="J448" s="368"/>
      <c r="K448" s="368"/>
      <c r="L448" s="368"/>
      <c r="M448" s="368"/>
      <c r="N448" s="368"/>
      <c r="O448" s="368"/>
      <c r="P448" s="368"/>
      <c r="Q448" s="368"/>
      <c r="R448" s="368"/>
      <c r="S448" s="368"/>
      <c r="T448" s="368"/>
      <c r="U448" s="368"/>
      <c r="V448" s="368"/>
      <c r="W448" s="95"/>
      <c r="X448" s="95">
        <f ca="1">MAX(X446-X447,0)</f>
        <v>0</v>
      </c>
      <c r="Y448" s="92"/>
      <c r="Z448" s="92"/>
      <c r="AA448" s="4"/>
    </row>
    <row r="449" spans="1:27" s="2" customFormat="1" ht="15.75" hidden="1" customHeight="1" x14ac:dyDescent="0.3">
      <c r="A449" s="99"/>
      <c r="B449" s="345" t="s">
        <v>375</v>
      </c>
      <c r="C449" s="345"/>
      <c r="D449" s="345"/>
      <c r="E449" s="345"/>
      <c r="F449" s="345"/>
      <c r="G449" s="345"/>
      <c r="H449" s="345"/>
      <c r="I449" s="345"/>
      <c r="J449" s="345"/>
      <c r="K449" s="345"/>
      <c r="L449" s="345"/>
      <c r="M449" s="345"/>
      <c r="N449" s="345"/>
      <c r="O449" s="345"/>
      <c r="P449" s="345"/>
      <c r="Q449" s="345"/>
      <c r="R449" s="345"/>
      <c r="S449" s="345"/>
      <c r="T449" s="345"/>
      <c r="U449" s="345"/>
      <c r="V449" s="345"/>
      <c r="W449" s="95"/>
      <c r="X449" s="95">
        <f ca="1">MIN(X445,X448)</f>
        <v>0</v>
      </c>
      <c r="Y449" s="92"/>
      <c r="Z449" s="92"/>
      <c r="AA449" s="4"/>
    </row>
    <row r="450" spans="1:27" s="2" customFormat="1" ht="15.75" hidden="1" customHeight="1" x14ac:dyDescent="0.3">
      <c r="A450" s="52"/>
      <c r="B450" s="467"/>
      <c r="C450" s="467"/>
      <c r="D450" s="467"/>
      <c r="E450" s="467"/>
      <c r="F450" s="467"/>
      <c r="G450" s="467"/>
      <c r="H450" s="467"/>
      <c r="I450" s="467"/>
      <c r="J450" s="467"/>
      <c r="K450" s="467"/>
      <c r="L450" s="467"/>
      <c r="M450" s="467"/>
      <c r="N450" s="467"/>
      <c r="O450" s="467"/>
      <c r="P450" s="467"/>
      <c r="Q450" s="467"/>
      <c r="R450" s="467"/>
      <c r="S450" s="467"/>
      <c r="T450" s="467"/>
      <c r="U450" s="467"/>
      <c r="V450" s="101"/>
      <c r="W450" s="425"/>
      <c r="X450" s="425"/>
      <c r="Y450" s="65"/>
      <c r="Z450" s="65"/>
      <c r="AA450" s="4"/>
    </row>
    <row r="451" spans="1:27" s="2" customFormat="1" ht="15.75" customHeight="1" x14ac:dyDescent="0.3">
      <c r="A451" s="52"/>
      <c r="B451" s="364" t="s">
        <v>371</v>
      </c>
      <c r="C451" s="364"/>
      <c r="D451" s="364"/>
      <c r="E451" s="364"/>
      <c r="F451" s="364"/>
      <c r="G451" s="364"/>
      <c r="H451" s="364"/>
      <c r="I451" s="364"/>
      <c r="J451" s="364"/>
      <c r="K451" s="364"/>
      <c r="L451" s="364"/>
      <c r="M451" s="364"/>
      <c r="N451" s="364"/>
      <c r="O451" s="364"/>
      <c r="P451" s="364"/>
      <c r="Q451" s="364"/>
      <c r="R451" s="364"/>
      <c r="S451" s="364"/>
      <c r="T451" s="364"/>
      <c r="U451" s="364"/>
      <c r="V451" s="364"/>
      <c r="W451" s="364"/>
      <c r="X451" s="364"/>
      <c r="Y451" s="65"/>
      <c r="Z451" s="65"/>
    </row>
    <row r="452" spans="1:27" s="2" customFormat="1" ht="15.75" customHeight="1" x14ac:dyDescent="0.3">
      <c r="A452" s="52"/>
      <c r="B452" s="379" t="s">
        <v>410</v>
      </c>
      <c r="C452" s="379"/>
      <c r="D452" s="379"/>
      <c r="E452" s="379"/>
      <c r="F452" s="379"/>
      <c r="G452" s="379"/>
      <c r="H452" s="379"/>
      <c r="I452" s="379"/>
      <c r="J452" s="379"/>
      <c r="K452" s="379"/>
      <c r="L452" s="379"/>
      <c r="M452" s="379"/>
      <c r="N452" s="379"/>
      <c r="O452" s="379"/>
      <c r="P452" s="379"/>
      <c r="Q452" s="379"/>
      <c r="R452" s="379"/>
      <c r="S452" s="379"/>
      <c r="T452" s="379"/>
      <c r="U452" s="379"/>
      <c r="V452" s="385"/>
      <c r="W452" s="382">
        <f ca="1">X419</f>
        <v>0</v>
      </c>
      <c r="X452" s="382"/>
      <c r="Y452" s="67"/>
      <c r="Z452" s="67"/>
      <c r="AA452" s="59" t="s">
        <v>424</v>
      </c>
    </row>
    <row r="453" spans="1:27" s="2" customFormat="1" ht="15.75" customHeight="1" x14ac:dyDescent="0.3">
      <c r="A453" s="52"/>
      <c r="B453" s="379" t="s">
        <v>409</v>
      </c>
      <c r="C453" s="379"/>
      <c r="D453" s="379"/>
      <c r="E453" s="379"/>
      <c r="F453" s="379"/>
      <c r="G453" s="379"/>
      <c r="H453" s="379"/>
      <c r="I453" s="379"/>
      <c r="J453" s="379"/>
      <c r="K453" s="379"/>
      <c r="L453" s="379"/>
      <c r="M453" s="379"/>
      <c r="N453" s="379"/>
      <c r="O453" s="379"/>
      <c r="P453" s="379"/>
      <c r="Q453" s="379"/>
      <c r="R453" s="379"/>
      <c r="S453" s="379"/>
      <c r="T453" s="379"/>
      <c r="U453" s="379"/>
      <c r="V453" s="385"/>
      <c r="W453" s="382">
        <f ca="1">X423</f>
        <v>0</v>
      </c>
      <c r="X453" s="382"/>
      <c r="Y453" s="67"/>
      <c r="Z453" s="67"/>
      <c r="AA453" s="59" t="s">
        <v>402</v>
      </c>
    </row>
    <row r="454" spans="1:27" s="2" customFormat="1" ht="15.75" customHeight="1" x14ac:dyDescent="0.3">
      <c r="A454" s="52"/>
      <c r="B454" s="379" t="s">
        <v>408</v>
      </c>
      <c r="C454" s="379"/>
      <c r="D454" s="379"/>
      <c r="E454" s="379"/>
      <c r="F454" s="379"/>
      <c r="G454" s="379"/>
      <c r="H454" s="379"/>
      <c r="I454" s="379"/>
      <c r="J454" s="379"/>
      <c r="K454" s="379"/>
      <c r="L454" s="379"/>
      <c r="M454" s="379"/>
      <c r="N454" s="379"/>
      <c r="O454" s="379"/>
      <c r="P454" s="379"/>
      <c r="Q454" s="379"/>
      <c r="R454" s="379"/>
      <c r="S454" s="379"/>
      <c r="T454" s="379"/>
      <c r="U454" s="379"/>
      <c r="V454" s="385"/>
      <c r="W454" s="382">
        <f ca="1">X429</f>
        <v>0</v>
      </c>
      <c r="X454" s="382"/>
      <c r="Y454" s="67"/>
      <c r="Z454" s="67"/>
      <c r="AA454" s="59" t="s">
        <v>403</v>
      </c>
    </row>
    <row r="455" spans="1:27" s="2" customFormat="1" ht="15.75" customHeight="1" x14ac:dyDescent="0.3">
      <c r="A455" s="52"/>
      <c r="B455" s="379" t="s">
        <v>426</v>
      </c>
      <c r="C455" s="379"/>
      <c r="D455" s="379"/>
      <c r="E455" s="379"/>
      <c r="F455" s="379"/>
      <c r="G455" s="379"/>
      <c r="H455" s="379"/>
      <c r="I455" s="379"/>
      <c r="J455" s="379"/>
      <c r="K455" s="379"/>
      <c r="L455" s="379"/>
      <c r="M455" s="379"/>
      <c r="N455" s="379"/>
      <c r="O455" s="379"/>
      <c r="P455" s="379"/>
      <c r="Q455" s="379"/>
      <c r="R455" s="379"/>
      <c r="S455" s="379"/>
      <c r="T455" s="379"/>
      <c r="U455" s="379"/>
      <c r="V455" s="385"/>
      <c r="W455" s="382">
        <f ca="1">SUM(W452:X454)</f>
        <v>0</v>
      </c>
      <c r="X455" s="382"/>
      <c r="Y455" s="59"/>
      <c r="Z455" s="59"/>
      <c r="AA455" s="59" t="s">
        <v>404</v>
      </c>
    </row>
    <row r="456" spans="1:27" s="2" customFormat="1" ht="14.4" customHeight="1" x14ac:dyDescent="0.3">
      <c r="A456" s="52"/>
      <c r="B456" s="379" t="s">
        <v>635</v>
      </c>
      <c r="C456" s="379"/>
      <c r="D456" s="379"/>
      <c r="E456" s="379"/>
      <c r="F456" s="379"/>
      <c r="G456" s="379"/>
      <c r="H456" s="379"/>
      <c r="I456" s="379"/>
      <c r="J456" s="379"/>
      <c r="K456" s="379"/>
      <c r="L456" s="379"/>
      <c r="M456" s="379"/>
      <c r="N456" s="379"/>
      <c r="O456" s="379"/>
      <c r="P456" s="379"/>
      <c r="Q456" s="379"/>
      <c r="R456" s="379"/>
      <c r="S456" s="379"/>
      <c r="T456" s="379"/>
      <c r="U456" s="379"/>
      <c r="V456" s="385"/>
      <c r="W456" s="382">
        <f ca="1">X440</f>
        <v>0</v>
      </c>
      <c r="X456" s="382"/>
      <c r="Y456" s="71"/>
      <c r="Z456" s="86"/>
      <c r="AA456" s="59" t="s">
        <v>404</v>
      </c>
    </row>
    <row r="457" spans="1:27" s="2" customFormat="1" ht="14.4" customHeight="1" x14ac:dyDescent="0.3">
      <c r="A457" s="52"/>
      <c r="B457" s="379" t="s">
        <v>636</v>
      </c>
      <c r="C457" s="379"/>
      <c r="D457" s="379"/>
      <c r="E457" s="379"/>
      <c r="F457" s="379"/>
      <c r="G457" s="379"/>
      <c r="H457" s="379"/>
      <c r="I457" s="379"/>
      <c r="J457" s="379"/>
      <c r="K457" s="379"/>
      <c r="L457" s="379"/>
      <c r="M457" s="379"/>
      <c r="N457" s="379"/>
      <c r="O457" s="379"/>
      <c r="P457" s="379"/>
      <c r="Q457" s="379"/>
      <c r="R457" s="379"/>
      <c r="S457" s="379"/>
      <c r="T457" s="379"/>
      <c r="U457" s="379"/>
      <c r="V457" s="385"/>
      <c r="W457" s="382">
        <f ca="1">Y440</f>
        <v>0</v>
      </c>
      <c r="X457" s="382"/>
      <c r="Y457" s="71"/>
      <c r="Z457" s="86"/>
      <c r="AA457" s="59" t="s">
        <v>404</v>
      </c>
    </row>
    <row r="458" spans="1:27" s="2" customFormat="1" ht="15.75" customHeight="1" x14ac:dyDescent="0.3">
      <c r="A458" s="52"/>
      <c r="B458" s="379" t="s">
        <v>390</v>
      </c>
      <c r="C458" s="379"/>
      <c r="D458" s="379"/>
      <c r="E458" s="379"/>
      <c r="F458" s="379"/>
      <c r="G458" s="379"/>
      <c r="H458" s="379"/>
      <c r="I458" s="379"/>
      <c r="J458" s="379"/>
      <c r="K458" s="379"/>
      <c r="L458" s="379"/>
      <c r="M458" s="379"/>
      <c r="N458" s="379"/>
      <c r="O458" s="379"/>
      <c r="P458" s="379"/>
      <c r="Q458" s="379"/>
      <c r="R458" s="379"/>
      <c r="S458" s="379"/>
      <c r="T458" s="379"/>
      <c r="U458" s="379"/>
      <c r="V458" s="385"/>
      <c r="W458" s="382">
        <f ca="1">X449</f>
        <v>0</v>
      </c>
      <c r="X458" s="382"/>
      <c r="Y458" s="71"/>
      <c r="Z458" s="86"/>
      <c r="AA458" s="59" t="s">
        <v>404</v>
      </c>
    </row>
    <row r="459" spans="1:27" s="2" customFormat="1" ht="14.4" hidden="1" customHeight="1" x14ac:dyDescent="0.3">
      <c r="A459" s="52"/>
      <c r="B459" s="370" t="s">
        <v>376</v>
      </c>
      <c r="C459" s="370"/>
      <c r="D459" s="370"/>
      <c r="E459" s="370"/>
      <c r="F459" s="370"/>
      <c r="G459" s="370"/>
      <c r="H459" s="370"/>
      <c r="I459" s="370"/>
      <c r="J459" s="370"/>
      <c r="K459" s="370"/>
      <c r="L459" s="370"/>
      <c r="M459" s="370"/>
      <c r="N459" s="370"/>
      <c r="O459" s="370"/>
      <c r="P459" s="370"/>
      <c r="Q459" s="370"/>
      <c r="R459" s="370"/>
      <c r="S459" s="370"/>
      <c r="T459" s="370"/>
      <c r="U459" s="370"/>
      <c r="V459" s="370"/>
      <c r="W459" s="347">
        <f ca="1">SUM(W455:X458)</f>
        <v>0</v>
      </c>
      <c r="X459" s="347"/>
      <c r="Y459" s="67"/>
      <c r="Z459" s="67"/>
      <c r="AA459" s="4"/>
    </row>
    <row r="460" spans="1:27" s="2" customFormat="1" ht="7.95" customHeight="1" x14ac:dyDescent="0.3">
      <c r="A460" s="12"/>
      <c r="B460" s="358"/>
      <c r="C460" s="358"/>
      <c r="D460" s="358"/>
      <c r="E460" s="358"/>
      <c r="F460" s="358"/>
      <c r="G460" s="358"/>
      <c r="H460" s="358"/>
      <c r="I460" s="358"/>
      <c r="J460" s="358"/>
      <c r="K460" s="358"/>
      <c r="L460" s="358"/>
      <c r="M460" s="358"/>
      <c r="N460" s="358"/>
      <c r="O460" s="358"/>
      <c r="P460" s="358"/>
      <c r="Q460" s="358"/>
      <c r="R460" s="358"/>
      <c r="S460" s="358"/>
      <c r="T460" s="358"/>
      <c r="U460" s="358"/>
      <c r="V460" s="358"/>
      <c r="W460" s="358"/>
      <c r="X460" s="358"/>
      <c r="AA460" s="4"/>
    </row>
    <row r="461" spans="1:27" s="2" customFormat="1" ht="14.4" customHeight="1" x14ac:dyDescent="0.3">
      <c r="A461" s="8"/>
      <c r="B461" s="364" t="s">
        <v>105</v>
      </c>
      <c r="C461" s="364"/>
      <c r="D461" s="364"/>
      <c r="E461" s="364"/>
      <c r="F461" s="364"/>
      <c r="G461" s="364"/>
      <c r="H461" s="364"/>
      <c r="I461" s="364"/>
      <c r="J461" s="364"/>
      <c r="K461" s="364"/>
      <c r="L461" s="364"/>
      <c r="M461" s="364"/>
      <c r="N461" s="364"/>
      <c r="O461" s="364"/>
      <c r="P461" s="364"/>
      <c r="Q461" s="364"/>
      <c r="R461" s="364"/>
      <c r="S461" s="364"/>
      <c r="T461" s="364"/>
      <c r="U461" s="364"/>
      <c r="V461" s="518"/>
      <c r="W461" s="464">
        <f ca="1">W459</f>
        <v>0</v>
      </c>
      <c r="X461" s="465"/>
    </row>
    <row r="462" spans="1:27" s="2" customFormat="1" ht="7.95" customHeight="1" x14ac:dyDescent="0.3">
      <c r="A462" s="12"/>
      <c r="B462" s="358"/>
      <c r="C462" s="358"/>
      <c r="D462" s="358"/>
      <c r="E462" s="358"/>
      <c r="F462" s="358"/>
      <c r="G462" s="358"/>
      <c r="H462" s="358"/>
      <c r="I462" s="358"/>
      <c r="J462" s="358"/>
      <c r="K462" s="358"/>
      <c r="L462" s="358"/>
      <c r="M462" s="358"/>
      <c r="N462" s="358"/>
      <c r="O462" s="358"/>
      <c r="P462" s="358"/>
      <c r="Q462" s="358"/>
      <c r="R462" s="358"/>
      <c r="S462" s="358"/>
      <c r="T462" s="358"/>
      <c r="U462" s="358"/>
      <c r="V462" s="358"/>
      <c r="W462" s="358"/>
      <c r="X462" s="358"/>
    </row>
    <row r="463" spans="1:27" s="2" customFormat="1" ht="47.4" customHeight="1" x14ac:dyDescent="0.3">
      <c r="A463" s="12"/>
      <c r="B463" s="563" t="s">
        <v>405</v>
      </c>
      <c r="C463" s="514"/>
      <c r="D463" s="514"/>
      <c r="E463" s="514"/>
      <c r="F463" s="514"/>
      <c r="G463" s="514"/>
      <c r="H463" s="514"/>
      <c r="I463" s="514"/>
      <c r="J463" s="514"/>
      <c r="K463" s="514"/>
      <c r="L463" s="514"/>
      <c r="M463" s="514"/>
      <c r="N463" s="514"/>
      <c r="O463" s="514"/>
      <c r="P463" s="514"/>
      <c r="Q463" s="514"/>
      <c r="R463" s="514"/>
      <c r="S463" s="514"/>
      <c r="T463" s="514"/>
      <c r="U463" s="514"/>
      <c r="V463" s="514"/>
      <c r="W463" s="514"/>
      <c r="X463" s="514"/>
    </row>
    <row r="464" spans="1:27" s="2" customFormat="1" ht="7.95" customHeight="1" x14ac:dyDescent="0.3">
      <c r="A464" s="12"/>
      <c r="B464" s="358"/>
      <c r="C464" s="358"/>
      <c r="D464" s="358"/>
      <c r="E464" s="358"/>
      <c r="F464" s="358"/>
      <c r="G464" s="358"/>
      <c r="H464" s="358"/>
      <c r="I464" s="358"/>
      <c r="J464" s="358"/>
      <c r="K464" s="358"/>
      <c r="L464" s="358"/>
      <c r="M464" s="358"/>
      <c r="N464" s="358"/>
      <c r="O464" s="358"/>
      <c r="P464" s="358"/>
      <c r="Q464" s="358"/>
      <c r="R464" s="358"/>
      <c r="S464" s="358"/>
      <c r="T464" s="358"/>
      <c r="U464" s="358"/>
      <c r="V464" s="358"/>
      <c r="W464" s="358"/>
      <c r="X464" s="358"/>
    </row>
    <row r="465" spans="1:44" ht="15" customHeight="1" x14ac:dyDescent="0.3">
      <c r="A465" s="597" t="s">
        <v>233</v>
      </c>
      <c r="B465" s="598"/>
      <c r="C465" s="598"/>
      <c r="D465" s="598"/>
      <c r="E465" s="598"/>
      <c r="F465" s="598"/>
      <c r="G465" s="598"/>
      <c r="H465" s="598"/>
      <c r="I465" s="598"/>
      <c r="J465" s="598"/>
      <c r="K465" s="598"/>
      <c r="L465" s="598"/>
      <c r="M465" s="598"/>
      <c r="N465" s="598"/>
      <c r="O465" s="598"/>
      <c r="P465" s="598"/>
      <c r="Q465" s="598"/>
      <c r="R465" s="598"/>
      <c r="S465" s="598"/>
      <c r="T465" s="598"/>
      <c r="U465" s="598"/>
      <c r="V465" s="598"/>
      <c r="W465" s="598"/>
      <c r="X465" s="599"/>
      <c r="AM465" s="2"/>
      <c r="AN465" s="2"/>
      <c r="AO465" s="2"/>
      <c r="AP465" s="2"/>
      <c r="AQ465" s="2"/>
      <c r="AR465" s="2"/>
    </row>
    <row r="466" spans="1:44" s="2" customFormat="1" ht="7.95" customHeight="1" x14ac:dyDescent="0.3">
      <c r="A466" s="12"/>
      <c r="B466" s="358"/>
      <c r="C466" s="358"/>
      <c r="D466" s="358"/>
      <c r="E466" s="358"/>
      <c r="F466" s="358"/>
      <c r="G466" s="358"/>
      <c r="H466" s="358"/>
      <c r="I466" s="358"/>
      <c r="J466" s="358"/>
      <c r="K466" s="358"/>
      <c r="L466" s="358"/>
      <c r="M466" s="358"/>
      <c r="N466" s="358"/>
      <c r="O466" s="358"/>
      <c r="P466" s="358"/>
      <c r="Q466" s="358"/>
      <c r="R466" s="358"/>
      <c r="S466" s="358"/>
      <c r="T466" s="358"/>
      <c r="U466" s="358"/>
      <c r="V466" s="358"/>
      <c r="W466" s="358"/>
      <c r="X466" s="358"/>
    </row>
    <row r="467" spans="1:44" s="158" customFormat="1" x14ac:dyDescent="0.3">
      <c r="A467" s="330"/>
      <c r="B467" s="594" t="s">
        <v>32</v>
      </c>
      <c r="C467" s="594"/>
      <c r="D467" s="594"/>
      <c r="E467" s="594"/>
      <c r="F467" s="594"/>
      <c r="G467" s="594"/>
      <c r="H467" s="594"/>
      <c r="I467" s="594"/>
      <c r="J467" s="594"/>
      <c r="K467" s="594"/>
      <c r="L467" s="594"/>
      <c r="M467" s="594"/>
      <c r="N467" s="594"/>
      <c r="O467" s="594"/>
      <c r="P467" s="594"/>
      <c r="Q467" s="594"/>
      <c r="R467" s="594"/>
      <c r="S467" s="594"/>
      <c r="T467" s="594"/>
      <c r="U467" s="594"/>
      <c r="V467" s="594"/>
      <c r="W467" s="594"/>
      <c r="X467" s="594"/>
      <c r="AM467" s="295"/>
      <c r="AN467" s="295"/>
      <c r="AO467" s="295"/>
      <c r="AP467" s="295"/>
      <c r="AQ467" s="295"/>
      <c r="AR467" s="295"/>
    </row>
    <row r="468" spans="1:44" s="2" customFormat="1" ht="7.95" customHeight="1" x14ac:dyDescent="0.3">
      <c r="A468" s="12"/>
      <c r="B468" s="358"/>
      <c r="C468" s="358"/>
      <c r="D468" s="358"/>
      <c r="E468" s="358"/>
      <c r="F468" s="358"/>
      <c r="G468" s="358"/>
      <c r="H468" s="358"/>
      <c r="I468" s="358"/>
      <c r="J468" s="358"/>
      <c r="K468" s="358"/>
      <c r="L468" s="358"/>
      <c r="M468" s="358"/>
      <c r="N468" s="358"/>
      <c r="O468" s="358"/>
      <c r="P468" s="358"/>
      <c r="Q468" s="358"/>
      <c r="R468" s="358"/>
      <c r="S468" s="358"/>
      <c r="T468" s="358"/>
      <c r="U468" s="358"/>
      <c r="V468" s="358"/>
      <c r="W468" s="358"/>
      <c r="X468" s="358"/>
    </row>
    <row r="469" spans="1:44" s="2" customFormat="1" ht="14.4" customHeight="1" x14ac:dyDescent="0.3">
      <c r="A469" s="96"/>
      <c r="B469" s="364" t="s">
        <v>234</v>
      </c>
      <c r="C469" s="364"/>
      <c r="D469" s="364"/>
      <c r="E469" s="364"/>
      <c r="F469" s="364"/>
      <c r="G469" s="596">
        <f ca="1">W461</f>
        <v>0</v>
      </c>
      <c r="H469" s="596"/>
      <c r="I469" s="596"/>
      <c r="J469" s="596"/>
      <c r="K469" s="364" t="s">
        <v>235</v>
      </c>
      <c r="L469" s="364"/>
      <c r="M469" s="364"/>
      <c r="N469" s="364"/>
      <c r="O469" s="364"/>
      <c r="P469" s="364"/>
      <c r="Q469" s="364"/>
      <c r="R469" s="364"/>
      <c r="S469" s="364"/>
      <c r="T469" s="364"/>
      <c r="U469" s="364"/>
      <c r="V469" s="364"/>
      <c r="W469" s="364"/>
      <c r="X469" s="364"/>
      <c r="Y469" s="54"/>
      <c r="Z469" s="54"/>
      <c r="AA469" s="54"/>
      <c r="AB469" s="54"/>
      <c r="AC469" s="54"/>
      <c r="AD469" s="54"/>
      <c r="AE469" s="54"/>
    </row>
    <row r="470" spans="1:44" s="2" customFormat="1" ht="19.2" customHeight="1" x14ac:dyDescent="0.3">
      <c r="A470" s="17"/>
      <c r="B470" s="595"/>
      <c r="C470" s="595"/>
      <c r="D470" s="595"/>
      <c r="E470" s="595"/>
      <c r="F470" s="595"/>
      <c r="G470" s="595"/>
      <c r="H470" s="595"/>
      <c r="I470" s="595"/>
      <c r="J470" s="595"/>
      <c r="K470" s="595"/>
      <c r="L470" s="437"/>
      <c r="M470" s="437"/>
      <c r="N470" s="595"/>
      <c r="O470" s="595"/>
      <c r="P470" s="595"/>
      <c r="Q470" s="595"/>
      <c r="R470" s="595"/>
      <c r="S470" s="595"/>
      <c r="T470" s="595"/>
      <c r="U470" s="595"/>
      <c r="V470" s="595"/>
      <c r="W470" s="595"/>
      <c r="X470" s="595"/>
      <c r="Y470" s="54"/>
      <c r="Z470" s="54"/>
      <c r="AA470" s="54"/>
      <c r="AB470" s="54"/>
      <c r="AC470" s="54"/>
      <c r="AD470" s="54"/>
      <c r="AE470" s="54"/>
    </row>
    <row r="471" spans="1:44" s="2" customFormat="1" ht="5.4" customHeight="1" x14ac:dyDescent="0.3">
      <c r="A471" s="12"/>
      <c r="B471" s="12"/>
      <c r="C471" s="12"/>
      <c r="D471" s="12"/>
      <c r="E471" s="12"/>
      <c r="F471" s="12"/>
      <c r="G471" s="12"/>
      <c r="H471" s="12"/>
      <c r="I471" s="12"/>
      <c r="J471" s="12"/>
      <c r="K471" s="12"/>
      <c r="L471" s="12"/>
      <c r="M471" s="12"/>
      <c r="N471" s="12"/>
      <c r="O471" s="12"/>
      <c r="P471" s="12"/>
      <c r="Q471" s="12"/>
      <c r="R471" s="12"/>
      <c r="S471" s="12"/>
      <c r="T471" s="12"/>
      <c r="U471" s="12"/>
      <c r="V471" s="12"/>
      <c r="W471" s="12"/>
      <c r="X471" s="12"/>
    </row>
    <row r="472" spans="1:44" s="2" customFormat="1" ht="14.4" customHeight="1" x14ac:dyDescent="0.3">
      <c r="B472" s="591">
        <f>D17</f>
        <v>0</v>
      </c>
      <c r="C472" s="591"/>
      <c r="D472" s="591"/>
      <c r="E472" s="591"/>
      <c r="F472" s="591"/>
      <c r="G472" s="591"/>
      <c r="H472" s="591"/>
      <c r="I472" s="591"/>
      <c r="J472" s="591"/>
      <c r="K472" s="591"/>
      <c r="L472" s="592"/>
      <c r="M472" s="592"/>
      <c r="N472" s="591" t="str">
        <f>D19</f>
        <v>kies</v>
      </c>
      <c r="O472" s="591"/>
      <c r="P472" s="591"/>
      <c r="Q472" s="591"/>
      <c r="R472" s="591"/>
      <c r="S472" s="591"/>
      <c r="T472" s="591"/>
      <c r="U472" s="591"/>
      <c r="V472" s="591"/>
      <c r="W472" s="591"/>
      <c r="X472" s="591"/>
    </row>
    <row r="473" spans="1:44" s="2" customFormat="1" ht="14.4" customHeight="1" x14ac:dyDescent="0.3">
      <c r="B473" s="591" t="s">
        <v>236</v>
      </c>
      <c r="C473" s="591"/>
      <c r="D473" s="591"/>
      <c r="E473" s="591"/>
      <c r="F473" s="591"/>
      <c r="G473" s="591"/>
      <c r="H473" s="591"/>
      <c r="I473" s="591"/>
      <c r="J473" s="591"/>
      <c r="K473" s="591"/>
      <c r="L473" s="593"/>
      <c r="M473" s="593"/>
      <c r="N473" s="591" t="s">
        <v>237</v>
      </c>
      <c r="O473" s="591"/>
      <c r="P473" s="591"/>
      <c r="Q473" s="591"/>
      <c r="R473" s="591"/>
      <c r="S473" s="591"/>
      <c r="T473" s="591"/>
      <c r="U473" s="591"/>
      <c r="V473" s="591"/>
      <c r="W473" s="591"/>
      <c r="X473" s="591"/>
    </row>
    <row r="474" spans="1:44" s="2" customFormat="1" ht="14.4" customHeight="1" x14ac:dyDescent="0.3">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54"/>
      <c r="Z474" s="54"/>
      <c r="AA474" s="54"/>
      <c r="AB474" s="54"/>
      <c r="AC474" s="54"/>
      <c r="AD474" s="54"/>
      <c r="AE474" s="54"/>
    </row>
    <row r="475" spans="1:44" s="2" customFormat="1" ht="72" customHeight="1" x14ac:dyDescent="0.3">
      <c r="A475" s="17"/>
      <c r="B475" s="563" t="s">
        <v>406</v>
      </c>
      <c r="C475" s="514"/>
      <c r="D475" s="514"/>
      <c r="E475" s="514"/>
      <c r="F475" s="514"/>
      <c r="G475" s="514"/>
      <c r="H475" s="514"/>
      <c r="I475" s="514"/>
      <c r="J475" s="514"/>
      <c r="K475" s="514"/>
      <c r="L475" s="514"/>
      <c r="M475" s="514"/>
      <c r="N475" s="514"/>
      <c r="O475" s="514"/>
      <c r="P475" s="514"/>
      <c r="Q475" s="514"/>
      <c r="R475" s="514"/>
      <c r="S475" s="514"/>
      <c r="T475" s="514"/>
      <c r="U475" s="514"/>
      <c r="V475" s="514"/>
      <c r="W475" s="514"/>
      <c r="X475" s="514"/>
    </row>
    <row r="476" spans="1:44" s="2" customFormat="1" ht="10.8" customHeight="1" x14ac:dyDescent="0.3">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54"/>
      <c r="Z476" s="54"/>
      <c r="AA476" s="54"/>
      <c r="AB476" s="54"/>
      <c r="AC476" s="54"/>
      <c r="AD476" s="54"/>
      <c r="AE476" s="54"/>
    </row>
    <row r="477" spans="1:44" s="2" customFormat="1" ht="14.4" customHeight="1" x14ac:dyDescent="0.3">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54"/>
      <c r="Z477" s="54"/>
      <c r="AA477" s="54"/>
      <c r="AB477" s="54"/>
      <c r="AC477" s="54"/>
      <c r="AD477" s="54"/>
      <c r="AE477" s="54"/>
    </row>
    <row r="478" spans="1:44" s="2" customFormat="1" x14ac:dyDescent="0.3">
      <c r="A478" s="18"/>
      <c r="B478" s="18"/>
      <c r="C478" s="18"/>
      <c r="D478" s="18"/>
      <c r="E478" s="18"/>
      <c r="F478" s="19"/>
    </row>
    <row r="479" spans="1:44" s="2" customFormat="1" x14ac:dyDescent="0.3">
      <c r="A479" s="19"/>
      <c r="B479" s="19"/>
      <c r="C479" s="19"/>
      <c r="D479" s="19"/>
      <c r="E479" s="19"/>
      <c r="F479" s="19"/>
    </row>
    <row r="480" spans="1:44" s="6" customFormat="1" x14ac:dyDescent="0.3">
      <c r="A480" s="20"/>
      <c r="B480" s="316" t="s">
        <v>548</v>
      </c>
      <c r="C480" s="317"/>
      <c r="D480" s="318"/>
      <c r="E480" s="319"/>
      <c r="F480" s="317"/>
      <c r="G480" s="317"/>
      <c r="H480" s="317"/>
      <c r="I480" s="317"/>
      <c r="J480" s="317"/>
      <c r="K480" s="317"/>
      <c r="L480" s="317"/>
      <c r="M480" s="317"/>
      <c r="N480" s="317"/>
      <c r="O480" s="317"/>
      <c r="P480" s="317"/>
      <c r="Q480" s="317"/>
      <c r="R480" s="317"/>
      <c r="S480" s="317"/>
      <c r="T480" s="317"/>
      <c r="U480" s="317"/>
      <c r="V480" s="317"/>
      <c r="W480" s="317"/>
      <c r="X480" s="317"/>
    </row>
    <row r="481" spans="1:24" s="6" customFormat="1" x14ac:dyDescent="0.3">
      <c r="A481" s="22"/>
      <c r="B481" s="21"/>
      <c r="D481" s="23"/>
    </row>
    <row r="482" spans="1:24" s="2" customFormat="1" ht="14.4" customHeight="1" x14ac:dyDescent="0.3">
      <c r="B482" s="511">
        <f>B472</f>
        <v>0</v>
      </c>
      <c r="C482" s="511"/>
      <c r="D482" s="511"/>
      <c r="E482" s="511"/>
      <c r="F482" s="511"/>
      <c r="G482" s="511"/>
      <c r="H482" s="511"/>
      <c r="I482" s="511"/>
      <c r="J482" s="511"/>
      <c r="K482" s="511"/>
      <c r="L482" s="592"/>
      <c r="M482" s="592"/>
      <c r="N482" s="590" t="s">
        <v>32</v>
      </c>
      <c r="O482" s="590"/>
      <c r="P482" s="590"/>
      <c r="Q482" s="590"/>
      <c r="R482" s="590"/>
      <c r="S482" s="590"/>
      <c r="T482" s="590"/>
      <c r="U482" s="590"/>
      <c r="V482" s="590"/>
      <c r="W482" s="590"/>
      <c r="X482" s="590"/>
    </row>
    <row r="483" spans="1:24" s="2" customFormat="1" ht="14.4" customHeight="1" x14ac:dyDescent="0.3">
      <c r="B483" s="511" t="str">
        <f>N472</f>
        <v>kies</v>
      </c>
      <c r="C483" s="511"/>
      <c r="D483" s="511"/>
      <c r="E483" s="511"/>
      <c r="F483" s="511"/>
      <c r="G483" s="511"/>
      <c r="H483" s="511"/>
      <c r="I483" s="511"/>
      <c r="J483" s="511"/>
      <c r="K483" s="511"/>
      <c r="L483" s="308"/>
      <c r="M483" s="308"/>
      <c r="N483" s="590" t="s">
        <v>32</v>
      </c>
      <c r="O483" s="590"/>
      <c r="P483" s="590"/>
      <c r="Q483" s="590"/>
      <c r="R483" s="590"/>
      <c r="S483" s="590"/>
      <c r="T483" s="590"/>
      <c r="U483" s="590"/>
      <c r="V483" s="590"/>
      <c r="W483" s="590"/>
      <c r="X483" s="590"/>
    </row>
    <row r="484" spans="1:24" s="6" customFormat="1" x14ac:dyDescent="0.3">
      <c r="B484" s="589" t="s">
        <v>597</v>
      </c>
      <c r="C484" s="589"/>
      <c r="D484" s="589"/>
      <c r="E484" s="589"/>
      <c r="F484" s="589"/>
      <c r="G484" s="589"/>
      <c r="H484" s="589"/>
      <c r="I484" s="589"/>
      <c r="J484" s="589"/>
      <c r="K484" s="589"/>
      <c r="N484" s="590" t="s">
        <v>32</v>
      </c>
      <c r="O484" s="590"/>
      <c r="P484" s="590"/>
      <c r="Q484" s="590"/>
      <c r="R484" s="590"/>
      <c r="S484" s="590"/>
      <c r="T484" s="590"/>
      <c r="U484" s="590"/>
      <c r="V484" s="590"/>
      <c r="W484" s="590"/>
      <c r="X484" s="590"/>
    </row>
    <row r="485" spans="1:24" s="6" customFormat="1" x14ac:dyDescent="0.3">
      <c r="D485" s="23"/>
    </row>
    <row r="486" spans="1:24" s="6" customFormat="1" x14ac:dyDescent="0.3">
      <c r="B486" s="589" t="s">
        <v>598</v>
      </c>
      <c r="C486" s="589"/>
      <c r="D486" s="589"/>
      <c r="E486" s="589"/>
      <c r="F486" s="589"/>
      <c r="G486" s="589"/>
      <c r="H486" s="589"/>
      <c r="I486" s="589"/>
      <c r="J486" s="589"/>
      <c r="K486" s="589"/>
      <c r="L486" s="589"/>
      <c r="M486" s="589"/>
      <c r="N486" s="589"/>
      <c r="O486" s="589"/>
      <c r="P486" s="589"/>
      <c r="Q486" s="589"/>
      <c r="R486" s="589"/>
      <c r="S486" s="589"/>
      <c r="T486" s="589"/>
      <c r="U486" s="589"/>
      <c r="V486" s="589"/>
      <c r="W486" s="589"/>
      <c r="X486" s="589"/>
    </row>
    <row r="487" spans="1:24" s="331" customFormat="1" ht="190.8" customHeight="1" x14ac:dyDescent="0.3">
      <c r="B487" s="536"/>
      <c r="C487" s="537"/>
      <c r="D487" s="537"/>
      <c r="E487" s="537"/>
      <c r="F487" s="537"/>
      <c r="G487" s="537"/>
      <c r="H487" s="537"/>
      <c r="I487" s="537"/>
      <c r="J487" s="537"/>
      <c r="K487" s="537"/>
      <c r="L487" s="537"/>
      <c r="M487" s="537"/>
      <c r="N487" s="537"/>
      <c r="O487" s="537"/>
      <c r="P487" s="537"/>
      <c r="Q487" s="537"/>
      <c r="R487" s="537"/>
      <c r="S487" s="537"/>
      <c r="T487" s="537"/>
      <c r="U487" s="537"/>
      <c r="V487" s="537"/>
      <c r="W487" s="537"/>
      <c r="X487" s="538"/>
    </row>
    <row r="488" spans="1:24" s="6" customFormat="1" x14ac:dyDescent="0.3">
      <c r="A488" s="24"/>
      <c r="B488" s="25"/>
      <c r="C488" s="25"/>
      <c r="D488" s="25"/>
      <c r="E488" s="25"/>
      <c r="F488" s="25"/>
      <c r="G488" s="25"/>
      <c r="H488" s="25"/>
      <c r="I488" s="25"/>
      <c r="J488" s="25"/>
      <c r="K488" s="25"/>
      <c r="L488" s="25"/>
      <c r="M488" s="25"/>
      <c r="N488" s="25"/>
      <c r="O488" s="25"/>
      <c r="P488" s="25"/>
      <c r="Q488" s="25"/>
      <c r="R488" s="25"/>
      <c r="S488" s="25"/>
      <c r="T488" s="25"/>
      <c r="U488" s="25"/>
      <c r="V488" s="25"/>
      <c r="W488" s="25"/>
      <c r="X488" s="25"/>
    </row>
    <row r="489" spans="1:24" s="6" customFormat="1" ht="14.4" customHeight="1" x14ac:dyDescent="0.3">
      <c r="A489" s="24"/>
      <c r="B489" s="25"/>
      <c r="C489" s="25"/>
      <c r="D489" s="25"/>
      <c r="E489" s="25"/>
      <c r="F489" s="25"/>
      <c r="G489" s="25"/>
      <c r="H489" s="25"/>
      <c r="I489" s="25"/>
      <c r="J489" s="25"/>
      <c r="K489" s="25"/>
      <c r="L489" s="25"/>
      <c r="M489" s="25"/>
      <c r="N489" s="25"/>
      <c r="O489" s="25"/>
      <c r="P489" s="25"/>
      <c r="Q489" s="25"/>
      <c r="R489" s="25"/>
      <c r="S489" s="25"/>
      <c r="T489" s="25"/>
      <c r="U489" s="25"/>
      <c r="V489" s="25"/>
      <c r="W489" s="25"/>
      <c r="X489" s="25"/>
    </row>
    <row r="490" spans="1:24" s="6" customFormat="1" ht="14.4" customHeight="1" x14ac:dyDescent="0.3">
      <c r="A490" s="23"/>
      <c r="B490" s="25"/>
      <c r="C490" s="25"/>
      <c r="D490" s="25"/>
      <c r="E490" s="25"/>
      <c r="F490" s="25"/>
      <c r="G490" s="25"/>
      <c r="H490" s="25"/>
      <c r="I490" s="25"/>
      <c r="J490" s="25"/>
      <c r="K490" s="25"/>
      <c r="L490" s="25"/>
      <c r="M490" s="25"/>
      <c r="N490" s="25"/>
      <c r="O490" s="25"/>
      <c r="P490" s="25"/>
      <c r="Q490" s="25"/>
      <c r="R490" s="25"/>
      <c r="S490" s="25"/>
      <c r="T490" s="25"/>
      <c r="U490" s="25"/>
      <c r="V490" s="25"/>
      <c r="W490" s="25"/>
      <c r="X490" s="25"/>
    </row>
    <row r="491" spans="1:24" s="6" customFormat="1" ht="14.4" customHeight="1" x14ac:dyDescent="0.3">
      <c r="A491" s="23"/>
      <c r="B491" s="25"/>
      <c r="C491" s="25"/>
      <c r="D491" s="25"/>
      <c r="E491" s="25"/>
      <c r="F491" s="25"/>
      <c r="G491" s="25"/>
      <c r="H491" s="25"/>
      <c r="I491" s="25"/>
      <c r="J491" s="25"/>
      <c r="K491" s="25"/>
      <c r="L491" s="25"/>
      <c r="M491" s="25"/>
      <c r="N491" s="25"/>
      <c r="O491" s="25"/>
      <c r="P491" s="25"/>
      <c r="Q491" s="25"/>
      <c r="R491" s="25"/>
      <c r="S491" s="25"/>
      <c r="T491" s="25"/>
      <c r="U491" s="25"/>
      <c r="V491" s="25"/>
      <c r="W491" s="25"/>
      <c r="X491" s="25"/>
    </row>
    <row r="492" spans="1:24" s="6" customFormat="1" ht="14.4" customHeight="1" x14ac:dyDescent="0.3">
      <c r="A492" s="23"/>
      <c r="B492" s="25"/>
      <c r="C492" s="25"/>
      <c r="D492" s="25"/>
      <c r="E492" s="25"/>
      <c r="F492" s="25"/>
      <c r="G492" s="25"/>
      <c r="H492" s="25"/>
      <c r="I492" s="25"/>
      <c r="J492" s="25"/>
      <c r="K492" s="25"/>
      <c r="L492" s="25"/>
      <c r="M492" s="25"/>
      <c r="N492" s="25"/>
      <c r="O492" s="25"/>
      <c r="P492" s="25"/>
      <c r="Q492" s="25"/>
      <c r="R492" s="25"/>
      <c r="S492" s="25"/>
      <c r="T492" s="25"/>
      <c r="U492" s="25"/>
      <c r="V492" s="25"/>
      <c r="W492" s="25"/>
      <c r="X492" s="25"/>
    </row>
    <row r="493" spans="1:24" s="6" customFormat="1" x14ac:dyDescent="0.3">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row>
    <row r="494" spans="1:24" s="27" customFormat="1" x14ac:dyDescent="0.3">
      <c r="A494" s="26"/>
      <c r="B494" s="25"/>
      <c r="C494" s="25"/>
      <c r="D494" s="25"/>
      <c r="E494" s="25"/>
      <c r="F494" s="25"/>
      <c r="G494" s="25"/>
      <c r="H494" s="25"/>
      <c r="I494" s="25"/>
      <c r="J494" s="25"/>
      <c r="K494" s="25"/>
      <c r="L494" s="25"/>
      <c r="M494" s="25"/>
      <c r="N494" s="25"/>
      <c r="O494" s="25"/>
      <c r="P494" s="25"/>
      <c r="Q494" s="25"/>
      <c r="R494" s="25"/>
      <c r="S494" s="25"/>
      <c r="T494" s="25"/>
      <c r="U494" s="25"/>
      <c r="V494" s="25"/>
      <c r="W494" s="25"/>
      <c r="X494" s="25"/>
    </row>
    <row r="495" spans="1:24" x14ac:dyDescent="0.3">
      <c r="A495" s="12"/>
      <c r="B495" s="25"/>
      <c r="C495" s="25"/>
      <c r="D495" s="25"/>
      <c r="E495" s="25"/>
      <c r="F495" s="25"/>
      <c r="G495" s="25"/>
      <c r="H495" s="25"/>
      <c r="I495" s="25"/>
      <c r="J495" s="25"/>
      <c r="K495" s="25"/>
      <c r="L495" s="25"/>
      <c r="M495" s="25"/>
      <c r="N495" s="25"/>
      <c r="O495" s="25"/>
      <c r="P495" s="25"/>
      <c r="Q495" s="25"/>
      <c r="R495" s="25"/>
      <c r="S495" s="25"/>
      <c r="T495" s="25"/>
      <c r="U495" s="25"/>
      <c r="V495" s="25"/>
      <c r="W495" s="25"/>
      <c r="X495" s="25"/>
    </row>
  </sheetData>
  <sheetProtection algorithmName="SHA-512" hashValue="PCoSijOfvyd9eb64KGsxFtrwMRDOu+OEohr63KmCgxp3wvmRKhJhI/i556ALxLX+LSZt936whaMlZTnOzKs6OA==" saltValue="Ad2mOcV42NXYN2slsPYn4g==" spinCount="100000" sheet="1" formatCells="0" formatRows="0" deleteRows="0" selectLockedCells="1" autoFilter="0"/>
  <mergeCells count="779">
    <mergeCell ref="Q381:U381"/>
    <mergeCell ref="W381:X381"/>
    <mergeCell ref="B382:X382"/>
    <mergeCell ref="B383:P383"/>
    <mergeCell ref="W369:X369"/>
    <mergeCell ref="W380:X380"/>
    <mergeCell ref="W375:X375"/>
    <mergeCell ref="W376:X376"/>
    <mergeCell ref="W377:X377"/>
    <mergeCell ref="W378:X378"/>
    <mergeCell ref="AA366:AE366"/>
    <mergeCell ref="AA367:AE367"/>
    <mergeCell ref="B368:P368"/>
    <mergeCell ref="Q368:U368"/>
    <mergeCell ref="W368:X368"/>
    <mergeCell ref="AA368:AE368"/>
    <mergeCell ref="AA369:AE369"/>
    <mergeCell ref="B370:X370"/>
    <mergeCell ref="AA370:AE370"/>
    <mergeCell ref="AA360:AE360"/>
    <mergeCell ref="B361:X361"/>
    <mergeCell ref="B362:X362"/>
    <mergeCell ref="AA363:AE363"/>
    <mergeCell ref="B364:P364"/>
    <mergeCell ref="Q364:U364"/>
    <mergeCell ref="W364:X364"/>
    <mergeCell ref="AA364:AE364"/>
    <mergeCell ref="AA365:AE365"/>
    <mergeCell ref="Q363:U363"/>
    <mergeCell ref="B460:X460"/>
    <mergeCell ref="B461:V461"/>
    <mergeCell ref="W461:X461"/>
    <mergeCell ref="B352:X352"/>
    <mergeCell ref="B354:P354"/>
    <mergeCell ref="Q354:X354"/>
    <mergeCell ref="AA354:AE354"/>
    <mergeCell ref="B355:P355"/>
    <mergeCell ref="Q355:X355"/>
    <mergeCell ref="AA355:AE355"/>
    <mergeCell ref="B356:P356"/>
    <mergeCell ref="Q356:X356"/>
    <mergeCell ref="AA356:AE356"/>
    <mergeCell ref="B357:P357"/>
    <mergeCell ref="Q357:X357"/>
    <mergeCell ref="AA357:AE357"/>
    <mergeCell ref="B358:P358"/>
    <mergeCell ref="Q358:X358"/>
    <mergeCell ref="AA358:AE358"/>
    <mergeCell ref="B359:P359"/>
    <mergeCell ref="Q359:X359"/>
    <mergeCell ref="AA359:AE359"/>
    <mergeCell ref="B360:P360"/>
    <mergeCell ref="Q360:X360"/>
    <mergeCell ref="B455:V455"/>
    <mergeCell ref="W455:X455"/>
    <mergeCell ref="B456:V456"/>
    <mergeCell ref="W456:X456"/>
    <mergeCell ref="B457:V457"/>
    <mergeCell ref="W457:X457"/>
    <mergeCell ref="B458:V458"/>
    <mergeCell ref="W458:X458"/>
    <mergeCell ref="B459:V459"/>
    <mergeCell ref="W459:X459"/>
    <mergeCell ref="B450:U450"/>
    <mergeCell ref="W450:X450"/>
    <mergeCell ref="B451:X451"/>
    <mergeCell ref="B452:V452"/>
    <mergeCell ref="W452:X452"/>
    <mergeCell ref="B453:V453"/>
    <mergeCell ref="W453:X453"/>
    <mergeCell ref="B454:V454"/>
    <mergeCell ref="W454:X454"/>
    <mergeCell ref="B439:V439"/>
    <mergeCell ref="B440:V440"/>
    <mergeCell ref="B442:W442"/>
    <mergeCell ref="B444:X444"/>
    <mergeCell ref="B445:V445"/>
    <mergeCell ref="B446:V446"/>
    <mergeCell ref="B447:V447"/>
    <mergeCell ref="B448:V448"/>
    <mergeCell ref="B449:V449"/>
    <mergeCell ref="B433:X433"/>
    <mergeCell ref="B435:V435"/>
    <mergeCell ref="W435:X435"/>
    <mergeCell ref="B436:V436"/>
    <mergeCell ref="W436:X436"/>
    <mergeCell ref="B437:V437"/>
    <mergeCell ref="W437:X437"/>
    <mergeCell ref="B438:V438"/>
    <mergeCell ref="W438:X438"/>
    <mergeCell ref="B426:V426"/>
    <mergeCell ref="W426:X426"/>
    <mergeCell ref="B427:V427"/>
    <mergeCell ref="W427:X427"/>
    <mergeCell ref="B428:V428"/>
    <mergeCell ref="W428:X428"/>
    <mergeCell ref="B429:V429"/>
    <mergeCell ref="B431:V431"/>
    <mergeCell ref="W431:X431"/>
    <mergeCell ref="B417:V417"/>
    <mergeCell ref="W417:X417"/>
    <mergeCell ref="B418:V418"/>
    <mergeCell ref="W418:X418"/>
    <mergeCell ref="B419:V419"/>
    <mergeCell ref="B421:V421"/>
    <mergeCell ref="B422:V422"/>
    <mergeCell ref="B423:V423"/>
    <mergeCell ref="B425:V425"/>
    <mergeCell ref="B405:X405"/>
    <mergeCell ref="B406:X406"/>
    <mergeCell ref="B407:V407"/>
    <mergeCell ref="B408:V408"/>
    <mergeCell ref="B412:V412"/>
    <mergeCell ref="W412:X412"/>
    <mergeCell ref="AA394:AA396"/>
    <mergeCell ref="B395:C395"/>
    <mergeCell ref="D395:X395"/>
    <mergeCell ref="B396:V396"/>
    <mergeCell ref="W396:X396"/>
    <mergeCell ref="W400:X400"/>
    <mergeCell ref="B401:V401"/>
    <mergeCell ref="W401:X401"/>
    <mergeCell ref="B403:X403"/>
    <mergeCell ref="B400:V400"/>
    <mergeCell ref="B398:V398"/>
    <mergeCell ref="W398:X398"/>
    <mergeCell ref="W408:X408"/>
    <mergeCell ref="B410:V410"/>
    <mergeCell ref="W410:X410"/>
    <mergeCell ref="B392:X392"/>
    <mergeCell ref="B393:X393"/>
    <mergeCell ref="B394:Z394"/>
    <mergeCell ref="B371:P371"/>
    <mergeCell ref="Q371:U371"/>
    <mergeCell ref="W371:X371"/>
    <mergeCell ref="B373:X373"/>
    <mergeCell ref="B374:X374"/>
    <mergeCell ref="B375:P375"/>
    <mergeCell ref="Q375:U375"/>
    <mergeCell ref="B376:P376"/>
    <mergeCell ref="Q376:U376"/>
    <mergeCell ref="B377:P377"/>
    <mergeCell ref="Q377:U377"/>
    <mergeCell ref="B378:P378"/>
    <mergeCell ref="Q378:U378"/>
    <mergeCell ref="B379:P379"/>
    <mergeCell ref="Q379:U379"/>
    <mergeCell ref="B386:X386"/>
    <mergeCell ref="Q383:U383"/>
    <mergeCell ref="W383:X383"/>
    <mergeCell ref="B380:P380"/>
    <mergeCell ref="Q380:U380"/>
    <mergeCell ref="B381:P381"/>
    <mergeCell ref="B270:V270"/>
    <mergeCell ref="B308:X308"/>
    <mergeCell ref="D258:X258"/>
    <mergeCell ref="W268:X268"/>
    <mergeCell ref="B277:V277"/>
    <mergeCell ref="W269:X269"/>
    <mergeCell ref="W270:X270"/>
    <mergeCell ref="W271:X271"/>
    <mergeCell ref="W272:X272"/>
    <mergeCell ref="B261:X261"/>
    <mergeCell ref="W266:X266"/>
    <mergeCell ref="B279:V279"/>
    <mergeCell ref="W279:X279"/>
    <mergeCell ref="B280:V280"/>
    <mergeCell ref="B278:V278"/>
    <mergeCell ref="W278:X278"/>
    <mergeCell ref="B265:X265"/>
    <mergeCell ref="B264:X264"/>
    <mergeCell ref="D299:V299"/>
    <mergeCell ref="B266:V266"/>
    <mergeCell ref="B267:X267"/>
    <mergeCell ref="W274:X274"/>
    <mergeCell ref="B275:V275"/>
    <mergeCell ref="W281:X281"/>
    <mergeCell ref="W221:X221"/>
    <mergeCell ref="W222:X222"/>
    <mergeCell ref="B221:V221"/>
    <mergeCell ref="B222:V222"/>
    <mergeCell ref="B183:C183"/>
    <mergeCell ref="B182:C182"/>
    <mergeCell ref="B268:V268"/>
    <mergeCell ref="B269:V269"/>
    <mergeCell ref="B199:X199"/>
    <mergeCell ref="D194:X194"/>
    <mergeCell ref="D188:X188"/>
    <mergeCell ref="D183:X183"/>
    <mergeCell ref="B197:C197"/>
    <mergeCell ref="B201:X201"/>
    <mergeCell ref="W229:X229"/>
    <mergeCell ref="W227:X227"/>
    <mergeCell ref="W230:X230"/>
    <mergeCell ref="B223:V223"/>
    <mergeCell ref="W223:X223"/>
    <mergeCell ref="B224:V224"/>
    <mergeCell ref="W224:X224"/>
    <mergeCell ref="B230:V230"/>
    <mergeCell ref="W228:X228"/>
    <mergeCell ref="W214:X214"/>
    <mergeCell ref="B172:V172"/>
    <mergeCell ref="B168:V168"/>
    <mergeCell ref="W172:X172"/>
    <mergeCell ref="B173:V173"/>
    <mergeCell ref="W168:X168"/>
    <mergeCell ref="W216:X216"/>
    <mergeCell ref="W179:X179"/>
    <mergeCell ref="B162:X162"/>
    <mergeCell ref="B147:X147"/>
    <mergeCell ref="B148:X148"/>
    <mergeCell ref="B163:X163"/>
    <mergeCell ref="B164:V164"/>
    <mergeCell ref="B194:C194"/>
    <mergeCell ref="B186:X186"/>
    <mergeCell ref="W175:X175"/>
    <mergeCell ref="W171:X171"/>
    <mergeCell ref="W174:X174"/>
    <mergeCell ref="W166:X166"/>
    <mergeCell ref="D193:X193"/>
    <mergeCell ref="B191:C191"/>
    <mergeCell ref="D191:X191"/>
    <mergeCell ref="B180:V180"/>
    <mergeCell ref="W180:X180"/>
    <mergeCell ref="D189:X189"/>
    <mergeCell ref="D155:X155"/>
    <mergeCell ref="B166:V166"/>
    <mergeCell ref="B152:X152"/>
    <mergeCell ref="B153:X153"/>
    <mergeCell ref="B175:V175"/>
    <mergeCell ref="B179:V179"/>
    <mergeCell ref="D182:X182"/>
    <mergeCell ref="B165:X165"/>
    <mergeCell ref="W164:X164"/>
    <mergeCell ref="B176:V176"/>
    <mergeCell ref="W176:X176"/>
    <mergeCell ref="B177:V177"/>
    <mergeCell ref="W173:X173"/>
    <mergeCell ref="B174:V174"/>
    <mergeCell ref="B169:V169"/>
    <mergeCell ref="B171:V171"/>
    <mergeCell ref="W170:X170"/>
    <mergeCell ref="B161:X161"/>
    <mergeCell ref="B154:X154"/>
    <mergeCell ref="B158:X158"/>
    <mergeCell ref="B157:X157"/>
    <mergeCell ref="B159:X159"/>
    <mergeCell ref="B160:X160"/>
    <mergeCell ref="W169:X169"/>
    <mergeCell ref="D144:V144"/>
    <mergeCell ref="W144:X144"/>
    <mergeCell ref="B149:X149"/>
    <mergeCell ref="D142:X142"/>
    <mergeCell ref="B132:X132"/>
    <mergeCell ref="B133:X133"/>
    <mergeCell ref="D136:X136"/>
    <mergeCell ref="D137:X137"/>
    <mergeCell ref="W121:X121"/>
    <mergeCell ref="B122:V122"/>
    <mergeCell ref="B126:V126"/>
    <mergeCell ref="B139:C139"/>
    <mergeCell ref="D139:X139"/>
    <mergeCell ref="B140:C140"/>
    <mergeCell ref="D140:X140"/>
    <mergeCell ref="O145:X145"/>
    <mergeCell ref="B128:V128"/>
    <mergeCell ref="B127:V127"/>
    <mergeCell ref="B144:C144"/>
    <mergeCell ref="B143:W143"/>
    <mergeCell ref="B99:X99"/>
    <mergeCell ref="B120:V120"/>
    <mergeCell ref="B121:V121"/>
    <mergeCell ref="W122:X122"/>
    <mergeCell ref="B113:X113"/>
    <mergeCell ref="B102:X102"/>
    <mergeCell ref="W114:X114"/>
    <mergeCell ref="B112:V112"/>
    <mergeCell ref="D141:X141"/>
    <mergeCell ref="D130:X130"/>
    <mergeCell ref="B119:V119"/>
    <mergeCell ref="W119:X119"/>
    <mergeCell ref="W125:X125"/>
    <mergeCell ref="B109:X109"/>
    <mergeCell ref="W112:X112"/>
    <mergeCell ref="B114:V114"/>
    <mergeCell ref="W120:X120"/>
    <mergeCell ref="D85:X85"/>
    <mergeCell ref="D86:X86"/>
    <mergeCell ref="B76:V76"/>
    <mergeCell ref="B77:V77"/>
    <mergeCell ref="B61:V61"/>
    <mergeCell ref="W77:X77"/>
    <mergeCell ref="B92:W92"/>
    <mergeCell ref="D131:X131"/>
    <mergeCell ref="B93:C93"/>
    <mergeCell ref="D93:V93"/>
    <mergeCell ref="W93:X93"/>
    <mergeCell ref="B90:C90"/>
    <mergeCell ref="W76:X76"/>
    <mergeCell ref="B94:C94"/>
    <mergeCell ref="B96:X96"/>
    <mergeCell ref="B100:X100"/>
    <mergeCell ref="A95:X95"/>
    <mergeCell ref="D90:X90"/>
    <mergeCell ref="B80:C80"/>
    <mergeCell ref="B88:C88"/>
    <mergeCell ref="B124:V124"/>
    <mergeCell ref="B106:X106"/>
    <mergeCell ref="B111:X111"/>
    <mergeCell ref="B117:V117"/>
    <mergeCell ref="B57:X57"/>
    <mergeCell ref="W74:X74"/>
    <mergeCell ref="B60:X60"/>
    <mergeCell ref="W75:X75"/>
    <mergeCell ref="B67:V67"/>
    <mergeCell ref="W61:X61"/>
    <mergeCell ref="B73:V73"/>
    <mergeCell ref="W63:X63"/>
    <mergeCell ref="B64:V64"/>
    <mergeCell ref="W64:X64"/>
    <mergeCell ref="B66:V66"/>
    <mergeCell ref="B69:V69"/>
    <mergeCell ref="B65:V65"/>
    <mergeCell ref="B72:V72"/>
    <mergeCell ref="W65:X65"/>
    <mergeCell ref="B70:V70"/>
    <mergeCell ref="B74:V74"/>
    <mergeCell ref="B63:V63"/>
    <mergeCell ref="B22:X22"/>
    <mergeCell ref="B89:C89"/>
    <mergeCell ref="D89:X89"/>
    <mergeCell ref="B35:X35"/>
    <mergeCell ref="B62:X62"/>
    <mergeCell ref="B59:X59"/>
    <mergeCell ref="D32:X32"/>
    <mergeCell ref="D37:X37"/>
    <mergeCell ref="B43:X43"/>
    <mergeCell ref="D38:X38"/>
    <mergeCell ref="B54:X54"/>
    <mergeCell ref="B55:X55"/>
    <mergeCell ref="B50:X50"/>
    <mergeCell ref="B37:C37"/>
    <mergeCell ref="B49:X49"/>
    <mergeCell ref="B56:X56"/>
    <mergeCell ref="B51:X51"/>
    <mergeCell ref="B71:V71"/>
    <mergeCell ref="W71:X71"/>
    <mergeCell ref="W73:X73"/>
    <mergeCell ref="B83:X83"/>
    <mergeCell ref="B75:V75"/>
    <mergeCell ref="B86:C86"/>
    <mergeCell ref="W68:X68"/>
    <mergeCell ref="A1:P1"/>
    <mergeCell ref="Q1:S1"/>
    <mergeCell ref="A2:V2"/>
    <mergeCell ref="A3:P3"/>
    <mergeCell ref="Q3:W3"/>
    <mergeCell ref="A4:P4"/>
    <mergeCell ref="Q4:W4"/>
    <mergeCell ref="A15:X15"/>
    <mergeCell ref="D11:X11"/>
    <mergeCell ref="D12:X12"/>
    <mergeCell ref="A5:V5"/>
    <mergeCell ref="A6:X6"/>
    <mergeCell ref="A7:V7"/>
    <mergeCell ref="B8:C8"/>
    <mergeCell ref="B10:C10"/>
    <mergeCell ref="D10:X10"/>
    <mergeCell ref="B11:C11"/>
    <mergeCell ref="B12:C12"/>
    <mergeCell ref="B14:X14"/>
    <mergeCell ref="D13:E13"/>
    <mergeCell ref="D8:X8"/>
    <mergeCell ref="B9:C9"/>
    <mergeCell ref="D9:X9"/>
    <mergeCell ref="B13:C13"/>
    <mergeCell ref="Q13:X13"/>
    <mergeCell ref="B193:C193"/>
    <mergeCell ref="B181:X181"/>
    <mergeCell ref="B184:X184"/>
    <mergeCell ref="B185:X185"/>
    <mergeCell ref="B84:X84"/>
    <mergeCell ref="B78:X78"/>
    <mergeCell ref="A87:V87"/>
    <mergeCell ref="B81:X81"/>
    <mergeCell ref="D94:N94"/>
    <mergeCell ref="O94:X94"/>
    <mergeCell ref="W177:X177"/>
    <mergeCell ref="B178:V178"/>
    <mergeCell ref="W178:X178"/>
    <mergeCell ref="B190:X190"/>
    <mergeCell ref="B187:X187"/>
    <mergeCell ref="F13:P13"/>
    <mergeCell ref="A21:X21"/>
    <mergeCell ref="A155:A156"/>
    <mergeCell ref="W128:X128"/>
    <mergeCell ref="B129:X129"/>
    <mergeCell ref="B125:V125"/>
    <mergeCell ref="D42:N42"/>
    <mergeCell ref="D25:X25"/>
    <mergeCell ref="B274:V274"/>
    <mergeCell ref="B294:C294"/>
    <mergeCell ref="W276:X276"/>
    <mergeCell ref="W273:X273"/>
    <mergeCell ref="B282:V282"/>
    <mergeCell ref="B284:C284"/>
    <mergeCell ref="B285:C285"/>
    <mergeCell ref="B290:C290"/>
    <mergeCell ref="W282:X282"/>
    <mergeCell ref="D284:X284"/>
    <mergeCell ref="B289:X289"/>
    <mergeCell ref="W275:X275"/>
    <mergeCell ref="B276:V276"/>
    <mergeCell ref="B291:C291"/>
    <mergeCell ref="B287:X287"/>
    <mergeCell ref="D290:X290"/>
    <mergeCell ref="B254:X254"/>
    <mergeCell ref="W299:X299"/>
    <mergeCell ref="B198:X198"/>
    <mergeCell ref="B257:C257"/>
    <mergeCell ref="D197:N197"/>
    <mergeCell ref="O197:X197"/>
    <mergeCell ref="B236:X236"/>
    <mergeCell ref="B237:X237"/>
    <mergeCell ref="B226:V226"/>
    <mergeCell ref="W226:X226"/>
    <mergeCell ref="B216:V216"/>
    <mergeCell ref="B219:V219"/>
    <mergeCell ref="B220:V220"/>
    <mergeCell ref="D243:X243"/>
    <mergeCell ref="B244:C244"/>
    <mergeCell ref="D244:X244"/>
    <mergeCell ref="W217:X217"/>
    <mergeCell ref="B271:V271"/>
    <mergeCell ref="B235:X235"/>
    <mergeCell ref="B228:V228"/>
    <mergeCell ref="B272:V272"/>
    <mergeCell ref="B273:V273"/>
    <mergeCell ref="W277:X277"/>
    <mergeCell ref="D295:X295"/>
    <mergeCell ref="B229:V229"/>
    <mergeCell ref="B227:V227"/>
    <mergeCell ref="D233:X233"/>
    <mergeCell ref="B234:X234"/>
    <mergeCell ref="B233:C233"/>
    <mergeCell ref="B469:F469"/>
    <mergeCell ref="G469:J469"/>
    <mergeCell ref="K469:X469"/>
    <mergeCell ref="A465:X465"/>
    <mergeCell ref="D342:X342"/>
    <mergeCell ref="D343:X343"/>
    <mergeCell ref="B344:X344"/>
    <mergeCell ref="B341:X341"/>
    <mergeCell ref="W336:X336"/>
    <mergeCell ref="B337:V337"/>
    <mergeCell ref="B343:C343"/>
    <mergeCell ref="B336:V336"/>
    <mergeCell ref="B319:X319"/>
    <mergeCell ref="B325:X325"/>
    <mergeCell ref="W335:X335"/>
    <mergeCell ref="B335:V335"/>
    <mergeCell ref="B326:V326"/>
    <mergeCell ref="W326:X326"/>
    <mergeCell ref="B309:C309"/>
    <mergeCell ref="B483:K483"/>
    <mergeCell ref="B484:K484"/>
    <mergeCell ref="N483:X483"/>
    <mergeCell ref="N484:X484"/>
    <mergeCell ref="B486:X486"/>
    <mergeCell ref="B464:X464"/>
    <mergeCell ref="B466:X466"/>
    <mergeCell ref="B472:K472"/>
    <mergeCell ref="L472:M472"/>
    <mergeCell ref="N472:X472"/>
    <mergeCell ref="B473:K473"/>
    <mergeCell ref="L473:M473"/>
    <mergeCell ref="N473:X473"/>
    <mergeCell ref="B467:X467"/>
    <mergeCell ref="B470:K470"/>
    <mergeCell ref="L470:M470"/>
    <mergeCell ref="N470:X470"/>
    <mergeCell ref="B468:X468"/>
    <mergeCell ref="B475:X475"/>
    <mergeCell ref="B482:K482"/>
    <mergeCell ref="L482:M482"/>
    <mergeCell ref="N482:X482"/>
    <mergeCell ref="D26:X26"/>
    <mergeCell ref="D41:V41"/>
    <mergeCell ref="W41:X41"/>
    <mergeCell ref="D53:X53"/>
    <mergeCell ref="B30:X30"/>
    <mergeCell ref="D31:X31"/>
    <mergeCell ref="B48:X48"/>
    <mergeCell ref="B47:X47"/>
    <mergeCell ref="B41:C41"/>
    <mergeCell ref="B39:C39"/>
    <mergeCell ref="D39:X39"/>
    <mergeCell ref="B46:X46"/>
    <mergeCell ref="D52:X52"/>
    <mergeCell ref="B42:C42"/>
    <mergeCell ref="B27:X27"/>
    <mergeCell ref="A34:X34"/>
    <mergeCell ref="O42:X42"/>
    <mergeCell ref="B44:X44"/>
    <mergeCell ref="B45:X45"/>
    <mergeCell ref="B33:X33"/>
    <mergeCell ref="B38:C38"/>
    <mergeCell ref="B40:W40"/>
    <mergeCell ref="B202:X202"/>
    <mergeCell ref="B213:X213"/>
    <mergeCell ref="B215:X215"/>
    <mergeCell ref="B214:V214"/>
    <mergeCell ref="B170:V170"/>
    <mergeCell ref="B155:C155"/>
    <mergeCell ref="B156:C156"/>
    <mergeCell ref="B150:X150"/>
    <mergeCell ref="D91:X91"/>
    <mergeCell ref="B91:C91"/>
    <mergeCell ref="B135:X135"/>
    <mergeCell ref="B103:C103"/>
    <mergeCell ref="W196:X196"/>
    <mergeCell ref="B203:X203"/>
    <mergeCell ref="D156:X156"/>
    <mergeCell ref="B145:C145"/>
    <mergeCell ref="D145:N145"/>
    <mergeCell ref="W167:X167"/>
    <mergeCell ref="B151:X151"/>
    <mergeCell ref="B138:X138"/>
    <mergeCell ref="B118:V118"/>
    <mergeCell ref="W118:X118"/>
    <mergeCell ref="B123:V123"/>
    <mergeCell ref="W117:X117"/>
    <mergeCell ref="B82:X82"/>
    <mergeCell ref="W116:X116"/>
    <mergeCell ref="B105:X105"/>
    <mergeCell ref="D103:X103"/>
    <mergeCell ref="B97:X97"/>
    <mergeCell ref="B98:X98"/>
    <mergeCell ref="D88:X88"/>
    <mergeCell ref="W124:X124"/>
    <mergeCell ref="A206:A207"/>
    <mergeCell ref="B167:V167"/>
    <mergeCell ref="B101:X101"/>
    <mergeCell ref="W115:X115"/>
    <mergeCell ref="B142:C142"/>
    <mergeCell ref="B146:X146"/>
    <mergeCell ref="B141:C141"/>
    <mergeCell ref="B115:V115"/>
    <mergeCell ref="D104:X104"/>
    <mergeCell ref="B116:V116"/>
    <mergeCell ref="B192:C192"/>
    <mergeCell ref="B131:C131"/>
    <mergeCell ref="B130:C130"/>
    <mergeCell ref="B136:C136"/>
    <mergeCell ref="B137:C137"/>
    <mergeCell ref="B134:X134"/>
    <mergeCell ref="B218:V218"/>
    <mergeCell ref="B207:C207"/>
    <mergeCell ref="B200:X200"/>
    <mergeCell ref="D192:X192"/>
    <mergeCell ref="B195:W195"/>
    <mergeCell ref="B196:C196"/>
    <mergeCell ref="D196:V196"/>
    <mergeCell ref="B231:X231"/>
    <mergeCell ref="B225:V225"/>
    <mergeCell ref="W225:X225"/>
    <mergeCell ref="W219:X219"/>
    <mergeCell ref="B206:C206"/>
    <mergeCell ref="D206:X206"/>
    <mergeCell ref="B210:X210"/>
    <mergeCell ref="B205:X205"/>
    <mergeCell ref="B208:X208"/>
    <mergeCell ref="B209:X209"/>
    <mergeCell ref="B211:X211"/>
    <mergeCell ref="B212:X212"/>
    <mergeCell ref="B204:X204"/>
    <mergeCell ref="B217:V217"/>
    <mergeCell ref="W218:X218"/>
    <mergeCell ref="D207:X207"/>
    <mergeCell ref="W220:X220"/>
    <mergeCell ref="W338:X338"/>
    <mergeCell ref="B339:V339"/>
    <mergeCell ref="W339:X339"/>
    <mergeCell ref="B340:V340"/>
    <mergeCell ref="W340:X340"/>
    <mergeCell ref="W332:X332"/>
    <mergeCell ref="B333:V333"/>
    <mergeCell ref="W333:X333"/>
    <mergeCell ref="B334:V334"/>
    <mergeCell ref="W334:X334"/>
    <mergeCell ref="B338:V338"/>
    <mergeCell ref="O300:X300"/>
    <mergeCell ref="W280:X280"/>
    <mergeCell ref="B281:V281"/>
    <mergeCell ref="B296:C296"/>
    <mergeCell ref="D296:X296"/>
    <mergeCell ref="B288:X288"/>
    <mergeCell ref="D285:X285"/>
    <mergeCell ref="B299:C299"/>
    <mergeCell ref="A293:V293"/>
    <mergeCell ref="B295:C295"/>
    <mergeCell ref="D294:X294"/>
    <mergeCell ref="B320:X320"/>
    <mergeCell ref="B322:X322"/>
    <mergeCell ref="W330:X330"/>
    <mergeCell ref="B316:C316"/>
    <mergeCell ref="B318:X318"/>
    <mergeCell ref="D315:X315"/>
    <mergeCell ref="B310:C310"/>
    <mergeCell ref="B315:C315"/>
    <mergeCell ref="B303:X303"/>
    <mergeCell ref="A257:A258"/>
    <mergeCell ref="B240:X240"/>
    <mergeCell ref="B255:X255"/>
    <mergeCell ref="B262:X262"/>
    <mergeCell ref="B259:X259"/>
    <mergeCell ref="B260:X260"/>
    <mergeCell ref="A248:X248"/>
    <mergeCell ref="B317:X317"/>
    <mergeCell ref="D310:X310"/>
    <mergeCell ref="B311:X311"/>
    <mergeCell ref="B313:X313"/>
    <mergeCell ref="B245:W245"/>
    <mergeCell ref="D247:N247"/>
    <mergeCell ref="O247:X247"/>
    <mergeCell ref="D291:X291"/>
    <mergeCell ref="B286:X286"/>
    <mergeCell ref="B292:X292"/>
    <mergeCell ref="B298:W298"/>
    <mergeCell ref="B300:C300"/>
    <mergeCell ref="B302:X302"/>
    <mergeCell ref="D300:N300"/>
    <mergeCell ref="B283:X283"/>
    <mergeCell ref="B297:C297"/>
    <mergeCell ref="D297:X297"/>
    <mergeCell ref="B415:X415"/>
    <mergeCell ref="D348:X348"/>
    <mergeCell ref="B349:C349"/>
    <mergeCell ref="V351:X351"/>
    <mergeCell ref="B350:X350"/>
    <mergeCell ref="D349:X349"/>
    <mergeCell ref="B397:V397"/>
    <mergeCell ref="B365:P365"/>
    <mergeCell ref="B366:P366"/>
    <mergeCell ref="B367:P367"/>
    <mergeCell ref="W397:X397"/>
    <mergeCell ref="B353:X353"/>
    <mergeCell ref="A351:U351"/>
    <mergeCell ref="B348:C348"/>
    <mergeCell ref="W366:X366"/>
    <mergeCell ref="Q365:U365"/>
    <mergeCell ref="Q369:U369"/>
    <mergeCell ref="W367:X367"/>
    <mergeCell ref="W379:X379"/>
    <mergeCell ref="B387:X387"/>
    <mergeCell ref="B388:X388"/>
    <mergeCell ref="B389:X389"/>
    <mergeCell ref="B390:X390"/>
    <mergeCell ref="B391:X391"/>
    <mergeCell ref="B347:X347"/>
    <mergeCell ref="B342:C342"/>
    <mergeCell ref="B104:C104"/>
    <mergeCell ref="B107:X107"/>
    <mergeCell ref="B108:X108"/>
    <mergeCell ref="W123:X123"/>
    <mergeCell ref="B305:X305"/>
    <mergeCell ref="B306:X306"/>
    <mergeCell ref="W329:X329"/>
    <mergeCell ref="B327:V327"/>
    <mergeCell ref="W327:X327"/>
    <mergeCell ref="D316:X316"/>
    <mergeCell ref="B331:V331"/>
    <mergeCell ref="W331:X331"/>
    <mergeCell ref="B332:V332"/>
    <mergeCell ref="B321:X321"/>
    <mergeCell ref="B307:X307"/>
    <mergeCell ref="B328:V328"/>
    <mergeCell ref="W328:X328"/>
    <mergeCell ref="B329:V329"/>
    <mergeCell ref="D309:X309"/>
    <mergeCell ref="B346:X346"/>
    <mergeCell ref="B345:X345"/>
    <mergeCell ref="W337:X337"/>
    <mergeCell ref="B16:X16"/>
    <mergeCell ref="B52:C52"/>
    <mergeCell ref="B53:C53"/>
    <mergeCell ref="B79:C79"/>
    <mergeCell ref="W72:X72"/>
    <mergeCell ref="D79:X79"/>
    <mergeCell ref="W127:X127"/>
    <mergeCell ref="B31:C31"/>
    <mergeCell ref="B32:C32"/>
    <mergeCell ref="B25:C25"/>
    <mergeCell ref="B26:C26"/>
    <mergeCell ref="B58:X58"/>
    <mergeCell ref="B85:C85"/>
    <mergeCell ref="W69:X69"/>
    <mergeCell ref="B110:X110"/>
    <mergeCell ref="W126:X126"/>
    <mergeCell ref="W66:X66"/>
    <mergeCell ref="W67:X67"/>
    <mergeCell ref="W70:X70"/>
    <mergeCell ref="B68:V68"/>
    <mergeCell ref="B20:X20"/>
    <mergeCell ref="B24:X24"/>
    <mergeCell ref="B36:C36"/>
    <mergeCell ref="D36:X36"/>
    <mergeCell ref="B463:X463"/>
    <mergeCell ref="B416:V416"/>
    <mergeCell ref="B384:X384"/>
    <mergeCell ref="B385:X385"/>
    <mergeCell ref="W363:X363"/>
    <mergeCell ref="B363:P363"/>
    <mergeCell ref="B462:X462"/>
    <mergeCell ref="B399:V399"/>
    <mergeCell ref="W365:X365"/>
    <mergeCell ref="Q366:U366"/>
    <mergeCell ref="Q367:U367"/>
    <mergeCell ref="W399:X399"/>
    <mergeCell ref="B369:P369"/>
    <mergeCell ref="W416:X416"/>
    <mergeCell ref="B404:V404"/>
    <mergeCell ref="W404:X404"/>
    <mergeCell ref="B409:V409"/>
    <mergeCell ref="W409:X409"/>
    <mergeCell ref="B411:V411"/>
    <mergeCell ref="W411:X411"/>
    <mergeCell ref="W407:X407"/>
    <mergeCell ref="B413:V413"/>
    <mergeCell ref="W413:X413"/>
    <mergeCell ref="B414:X414"/>
    <mergeCell ref="D257:X257"/>
    <mergeCell ref="A301:X301"/>
    <mergeCell ref="B17:C17"/>
    <mergeCell ref="D17:M17"/>
    <mergeCell ref="O17:T17"/>
    <mergeCell ref="V17:X17"/>
    <mergeCell ref="B18:X18"/>
    <mergeCell ref="B19:C19"/>
    <mergeCell ref="D19:M19"/>
    <mergeCell ref="O19:T19"/>
    <mergeCell ref="V19:X19"/>
    <mergeCell ref="B238:C238"/>
    <mergeCell ref="B239:C239"/>
    <mergeCell ref="B253:X253"/>
    <mergeCell ref="B247:C247"/>
    <mergeCell ref="B252:X252"/>
    <mergeCell ref="A249:X249"/>
    <mergeCell ref="B258:C258"/>
    <mergeCell ref="B263:X263"/>
    <mergeCell ref="B256:X256"/>
    <mergeCell ref="W246:X246"/>
    <mergeCell ref="B246:C246"/>
    <mergeCell ref="D246:V246"/>
    <mergeCell ref="D239:X239"/>
    <mergeCell ref="D80:X80"/>
    <mergeCell ref="B487:X487"/>
    <mergeCell ref="B23:X23"/>
    <mergeCell ref="B28:X28"/>
    <mergeCell ref="B29:X29"/>
    <mergeCell ref="B304:X304"/>
    <mergeCell ref="B312:X312"/>
    <mergeCell ref="B314:X314"/>
    <mergeCell ref="B330:V330"/>
    <mergeCell ref="B323:X323"/>
    <mergeCell ref="B324:V324"/>
    <mergeCell ref="W324:X324"/>
    <mergeCell ref="B189:C189"/>
    <mergeCell ref="B188:C188"/>
    <mergeCell ref="B232:C232"/>
    <mergeCell ref="D232:X232"/>
    <mergeCell ref="B242:C242"/>
    <mergeCell ref="B243:C243"/>
    <mergeCell ref="B250:X250"/>
    <mergeCell ref="B251:X251"/>
    <mergeCell ref="D238:X238"/>
    <mergeCell ref="D241:X241"/>
    <mergeCell ref="D242:X242"/>
    <mergeCell ref="B241:C241"/>
  </mergeCells>
  <conditionalFormatting sqref="D90:X90">
    <cfRule type="expression" dxfId="133" priority="279">
      <formula>D90=""</formula>
    </cfRule>
  </conditionalFormatting>
  <conditionalFormatting sqref="D93 W93">
    <cfRule type="expression" dxfId="132" priority="274">
      <formula>D93=""</formula>
    </cfRule>
  </conditionalFormatting>
  <conditionalFormatting sqref="D41 W41">
    <cfRule type="expression" dxfId="131" priority="264">
      <formula>D41=""</formula>
    </cfRule>
  </conditionalFormatting>
  <conditionalFormatting sqref="D140:X142">
    <cfRule type="expression" dxfId="130" priority="254">
      <formula>D140=""</formula>
    </cfRule>
  </conditionalFormatting>
  <conditionalFormatting sqref="D192:X194">
    <cfRule type="expression" dxfId="129" priority="243">
      <formula>D192=""</formula>
    </cfRule>
  </conditionalFormatting>
  <conditionalFormatting sqref="D144 W144">
    <cfRule type="expression" dxfId="128" priority="248">
      <formula>D144=""</formula>
    </cfRule>
  </conditionalFormatting>
  <conditionalFormatting sqref="D246 W246">
    <cfRule type="expression" dxfId="127" priority="232">
      <formula>D246=""</formula>
    </cfRule>
  </conditionalFormatting>
  <conditionalFormatting sqref="D196 W196">
    <cfRule type="expression" dxfId="126" priority="240">
      <formula>D196=""</formula>
    </cfRule>
  </conditionalFormatting>
  <conditionalFormatting sqref="D299 W299">
    <cfRule type="expression" dxfId="125" priority="222">
      <formula>D299=""</formula>
    </cfRule>
  </conditionalFormatting>
  <conditionalFormatting sqref="D242:X242">
    <cfRule type="expression" dxfId="124" priority="227">
      <formula>D242=""</formula>
    </cfRule>
  </conditionalFormatting>
  <conditionalFormatting sqref="D243:X243">
    <cfRule type="expression" dxfId="123" priority="226">
      <formula>D243=""</formula>
    </cfRule>
  </conditionalFormatting>
  <conditionalFormatting sqref="D244:X244">
    <cfRule type="expression" dxfId="122" priority="225">
      <formula>D244=""</formula>
    </cfRule>
  </conditionalFormatting>
  <conditionalFormatting sqref="D295:X295">
    <cfRule type="expression" dxfId="121" priority="217">
      <formula>D295=""</formula>
    </cfRule>
  </conditionalFormatting>
  <conditionalFormatting sqref="D296:X296">
    <cfRule type="expression" dxfId="120" priority="216">
      <formula>D296=""</formula>
    </cfRule>
  </conditionalFormatting>
  <conditionalFormatting sqref="D297:X297">
    <cfRule type="expression" dxfId="119" priority="215">
      <formula>D297=""</formula>
    </cfRule>
  </conditionalFormatting>
  <conditionalFormatting sqref="B63:B77">
    <cfRule type="expression" dxfId="118" priority="214">
      <formula>B63=""</formula>
    </cfRule>
  </conditionalFormatting>
  <conditionalFormatting sqref="W63:X77">
    <cfRule type="expression" dxfId="117" priority="213">
      <formula>W63=""</formula>
    </cfRule>
  </conditionalFormatting>
  <conditionalFormatting sqref="B166:B180">
    <cfRule type="expression" dxfId="116" priority="212">
      <formula>B166=""</formula>
    </cfRule>
  </conditionalFormatting>
  <conditionalFormatting sqref="W166:X180">
    <cfRule type="expression" dxfId="115" priority="211">
      <formula>W166=""</formula>
    </cfRule>
  </conditionalFormatting>
  <conditionalFormatting sqref="B114:B128">
    <cfRule type="expression" dxfId="114" priority="210">
      <formula>B114=""</formula>
    </cfRule>
  </conditionalFormatting>
  <conditionalFormatting sqref="W114:X128">
    <cfRule type="expression" dxfId="113" priority="209">
      <formula>W114=""</formula>
    </cfRule>
  </conditionalFormatting>
  <conditionalFormatting sqref="W216:X230">
    <cfRule type="expression" dxfId="112" priority="207">
      <formula>W216=""</formula>
    </cfRule>
  </conditionalFormatting>
  <conditionalFormatting sqref="W268:X282">
    <cfRule type="expression" dxfId="111" priority="205">
      <formula>W268=""</formula>
    </cfRule>
  </conditionalFormatting>
  <conditionalFormatting sqref="B216:B230">
    <cfRule type="expression" dxfId="110" priority="208">
      <formula>B216=""</formula>
    </cfRule>
  </conditionalFormatting>
  <conditionalFormatting sqref="W326:X340">
    <cfRule type="expression" dxfId="109" priority="203">
      <formula>W326=""</formula>
    </cfRule>
  </conditionalFormatting>
  <conditionalFormatting sqref="B268:B282">
    <cfRule type="expression" dxfId="108" priority="206">
      <formula>B268=""</formula>
    </cfRule>
  </conditionalFormatting>
  <conditionalFormatting sqref="B326:B340">
    <cfRule type="expression" dxfId="107" priority="204">
      <formula>B326=""</formula>
    </cfRule>
  </conditionalFormatting>
  <conditionalFormatting sqref="D52:X52">
    <cfRule type="expression" dxfId="106" priority="192">
      <formula>$D$52="kies"</formula>
    </cfRule>
  </conditionalFormatting>
  <conditionalFormatting sqref="D53">
    <cfRule type="expression" dxfId="105" priority="196">
      <formula>D53=""</formula>
    </cfRule>
  </conditionalFormatting>
  <conditionalFormatting sqref="D86:X86">
    <cfRule type="expression" dxfId="104" priority="195">
      <formula>$D$86="kies"</formula>
    </cfRule>
  </conditionalFormatting>
  <conditionalFormatting sqref="D85:X85">
    <cfRule type="expression" dxfId="103" priority="189">
      <formula>$D$85="kies"</formula>
    </cfRule>
  </conditionalFormatting>
  <conditionalFormatting sqref="D32">
    <cfRule type="expression" dxfId="102" priority="184">
      <formula>D32=""</formula>
    </cfRule>
  </conditionalFormatting>
  <conditionalFormatting sqref="D25:X25">
    <cfRule type="expression" dxfId="101" priority="182">
      <formula>$D$25="kies"</formula>
    </cfRule>
  </conditionalFormatting>
  <conditionalFormatting sqref="B467:X467">
    <cfRule type="expression" dxfId="100" priority="176">
      <formula>$B$467="kies"</formula>
    </cfRule>
  </conditionalFormatting>
  <conditionalFormatting sqref="D104">
    <cfRule type="expression" dxfId="99" priority="173">
      <formula>D104=""</formula>
    </cfRule>
  </conditionalFormatting>
  <conditionalFormatting sqref="D136:X136">
    <cfRule type="containsText" dxfId="98" priority="163" operator="containsText" text="kies">
      <formula>NOT(ISERROR(SEARCH("kies",D136)))</formula>
    </cfRule>
  </conditionalFormatting>
  <conditionalFormatting sqref="D137:X137">
    <cfRule type="containsText" dxfId="97" priority="162" operator="containsText" text="kies">
      <formula>NOT(ISERROR(SEARCH("kies",D137)))</formula>
    </cfRule>
  </conditionalFormatting>
  <conditionalFormatting sqref="D155:X155">
    <cfRule type="containsText" dxfId="96" priority="158" operator="containsText" text="kies">
      <formula>NOT(ISERROR(SEARCH("kies",D155)))</formula>
    </cfRule>
  </conditionalFormatting>
  <conditionalFormatting sqref="D189:X189">
    <cfRule type="containsText" dxfId="95" priority="154" operator="containsText" text="kies">
      <formula>NOT(ISERROR(SEARCH("kies",D189)))</formula>
    </cfRule>
  </conditionalFormatting>
  <conditionalFormatting sqref="D188:X188">
    <cfRule type="containsText" dxfId="94" priority="155" operator="containsText" text="kies">
      <formula>NOT(ISERROR(SEARCH("kies",D188)))</formula>
    </cfRule>
  </conditionalFormatting>
  <conditionalFormatting sqref="D206:X206">
    <cfRule type="containsText" dxfId="93" priority="150" operator="containsText" text="kies">
      <formula>NOT(ISERROR(SEARCH("kies",D206)))</formula>
    </cfRule>
  </conditionalFormatting>
  <conditionalFormatting sqref="D239:X239">
    <cfRule type="containsText" dxfId="92" priority="146" operator="containsText" text="kies">
      <formula>NOT(ISERROR(SEARCH("kies",D239)))</formula>
    </cfRule>
  </conditionalFormatting>
  <conditionalFormatting sqref="D291:X291">
    <cfRule type="containsText" dxfId="91" priority="142" operator="containsText" text="kies">
      <formula>NOT(ISERROR(SEARCH("kies",D291)))</formula>
    </cfRule>
  </conditionalFormatting>
  <conditionalFormatting sqref="D257:X257">
    <cfRule type="containsText" dxfId="90" priority="138" operator="containsText" text="kies">
      <formula>NOT(ISERROR(SEARCH("kies",D257)))</formula>
    </cfRule>
  </conditionalFormatting>
  <conditionalFormatting sqref="D238:X238">
    <cfRule type="containsText" dxfId="89" priority="147" operator="containsText" text="kies">
      <formula>NOT(ISERROR(SEARCH("kies",D238)))</formula>
    </cfRule>
  </conditionalFormatting>
  <conditionalFormatting sqref="D290:X290">
    <cfRule type="containsText" dxfId="88" priority="143" operator="containsText" text="kies">
      <formula>NOT(ISERROR(SEARCH("kies",D290)))</formula>
    </cfRule>
  </conditionalFormatting>
  <conditionalFormatting sqref="D207">
    <cfRule type="expression" dxfId="87" priority="131">
      <formula>D207=""</formula>
    </cfRule>
  </conditionalFormatting>
  <conditionalFormatting sqref="D258">
    <cfRule type="expression" dxfId="86" priority="129">
      <formula>D258=""</formula>
    </cfRule>
  </conditionalFormatting>
  <conditionalFormatting sqref="D315:X315">
    <cfRule type="containsText" dxfId="85" priority="127" operator="containsText" text="kies">
      <formula>NOT(ISERROR(SEARCH("kies",D315)))</formula>
    </cfRule>
  </conditionalFormatting>
  <conditionalFormatting sqref="D316">
    <cfRule type="expression" dxfId="84" priority="126">
      <formula>D316=""</formula>
    </cfRule>
  </conditionalFormatting>
  <conditionalFormatting sqref="D349:X349">
    <cfRule type="containsText" dxfId="83" priority="122" operator="containsText" text="kies">
      <formula>NOT(ISERROR(SEARCH("kies",D349)))</formula>
    </cfRule>
  </conditionalFormatting>
  <conditionalFormatting sqref="D348:X348">
    <cfRule type="containsText" dxfId="82" priority="123" operator="containsText" text="kies">
      <formula>NOT(ISERROR(SEARCH("kies",D348)))</formula>
    </cfRule>
  </conditionalFormatting>
  <conditionalFormatting sqref="F13:P13">
    <cfRule type="expression" dxfId="81" priority="83">
      <formula>$F$13="controle capaciteit (kies)"</formula>
    </cfRule>
  </conditionalFormatting>
  <conditionalFormatting sqref="D31:X31">
    <cfRule type="expression" dxfId="80" priority="118">
      <formula>$D$31="kies"</formula>
    </cfRule>
  </conditionalFormatting>
  <conditionalFormatting sqref="D26">
    <cfRule type="expression" dxfId="79" priority="117">
      <formula>D26=""</formula>
    </cfRule>
  </conditionalFormatting>
  <conditionalFormatting sqref="D103:X103">
    <cfRule type="expression" dxfId="78" priority="116">
      <formula>$D$103="kies"</formula>
    </cfRule>
  </conditionalFormatting>
  <conditionalFormatting sqref="D156">
    <cfRule type="expression" dxfId="77" priority="96">
      <formula>D156=""</formula>
    </cfRule>
  </conditionalFormatting>
  <conditionalFormatting sqref="D19:M19">
    <cfRule type="expression" dxfId="76" priority="85">
      <formula>$D$19="kies"</formula>
    </cfRule>
  </conditionalFormatting>
  <conditionalFormatting sqref="V17:X17">
    <cfRule type="expression" dxfId="75" priority="84">
      <formula>$V$17="kies"</formula>
    </cfRule>
  </conditionalFormatting>
  <conditionalFormatting sqref="Q13:X13">
    <cfRule type="expression" dxfId="74" priority="82">
      <formula>$Q$13="schrijf in deze cel de reden indien aangepast!"</formula>
    </cfRule>
  </conditionalFormatting>
  <conditionalFormatting sqref="D294:X294">
    <cfRule type="cellIs" dxfId="73" priority="78" operator="equal">
      <formula>"D322=""0"""</formula>
    </cfRule>
  </conditionalFormatting>
  <conditionalFormatting sqref="B472">
    <cfRule type="expression" dxfId="72" priority="53">
      <formula>$B$477="kies"</formula>
    </cfRule>
  </conditionalFormatting>
  <conditionalFormatting sqref="N472:X472 L483:M483 B483">
    <cfRule type="expression" dxfId="71" priority="52">
      <formula>$N$477="kies"</formula>
    </cfRule>
  </conditionalFormatting>
  <conditionalFormatting sqref="D93:V93 D41:V41 D144:V144 D196:V196 D246:V246 D299:V299">
    <cfRule type="expression" dxfId="70" priority="642">
      <formula>#REF!="kies, maak eerst de keuze bij VIPA-subsidies"</formula>
    </cfRule>
  </conditionalFormatting>
  <conditionalFormatting sqref="F13">
    <cfRule type="expression" dxfId="69" priority="47">
      <formula>$F$13="Deze capaciteit komt overeen met de erkenning"</formula>
    </cfRule>
  </conditionalFormatting>
  <conditionalFormatting sqref="W407:X410">
    <cfRule type="expression" dxfId="68" priority="44">
      <formula>W407=""</formula>
    </cfRule>
  </conditionalFormatting>
  <conditionalFormatting sqref="Q376:Q381">
    <cfRule type="expression" dxfId="67" priority="34">
      <formula>$Q$356=""</formula>
    </cfRule>
  </conditionalFormatting>
  <conditionalFormatting sqref="B482">
    <cfRule type="expression" dxfId="66" priority="29">
      <formula>$B$477="kies"</formula>
    </cfRule>
  </conditionalFormatting>
  <conditionalFormatting sqref="N482">
    <cfRule type="expression" dxfId="65" priority="23">
      <formula>$N$482="kies"</formula>
    </cfRule>
  </conditionalFormatting>
  <conditionalFormatting sqref="N484:X484">
    <cfRule type="expression" dxfId="64" priority="26">
      <formula>$N$477="kies"</formula>
    </cfRule>
  </conditionalFormatting>
  <conditionalFormatting sqref="N483">
    <cfRule type="expression" dxfId="63" priority="22">
      <formula>$N$483="kies"</formula>
    </cfRule>
  </conditionalFormatting>
  <conditionalFormatting sqref="N484">
    <cfRule type="expression" dxfId="62" priority="28">
      <formula>$N$484="kies"</formula>
    </cfRule>
  </conditionalFormatting>
  <conditionalFormatting sqref="D90">
    <cfRule type="expression" dxfId="61" priority="48">
      <formula>$D$90=""</formula>
    </cfRule>
  </conditionalFormatting>
  <conditionalFormatting sqref="D130">
    <cfRule type="expression" dxfId="60" priority="12">
      <formula>$D$130="kies"</formula>
    </cfRule>
  </conditionalFormatting>
  <conditionalFormatting sqref="D131">
    <cfRule type="expression" dxfId="59" priority="11">
      <formula>$D$131=""</formula>
    </cfRule>
  </conditionalFormatting>
  <conditionalFormatting sqref="D182">
    <cfRule type="expression" dxfId="58" priority="10">
      <formula>$D$182="kies"</formula>
    </cfRule>
  </conditionalFormatting>
  <conditionalFormatting sqref="D183">
    <cfRule type="expression" dxfId="57" priority="9">
      <formula>$D$183=""</formula>
    </cfRule>
  </conditionalFormatting>
  <conditionalFormatting sqref="D232">
    <cfRule type="expression" dxfId="56" priority="8">
      <formula>$D$232="kies"</formula>
    </cfRule>
  </conditionalFormatting>
  <conditionalFormatting sqref="D233">
    <cfRule type="expression" dxfId="55" priority="7">
      <formula>$D$233=""</formula>
    </cfRule>
  </conditionalFormatting>
  <conditionalFormatting sqref="D284:X284">
    <cfRule type="expression" dxfId="54" priority="6">
      <formula>$D$284="kies"</formula>
    </cfRule>
  </conditionalFormatting>
  <conditionalFormatting sqref="D285">
    <cfRule type="expression" dxfId="53" priority="5">
      <formula>$D$285=""</formula>
    </cfRule>
  </conditionalFormatting>
  <conditionalFormatting sqref="D342">
    <cfRule type="expression" dxfId="52" priority="4">
      <formula>$D$342="kies"</formula>
    </cfRule>
  </conditionalFormatting>
  <conditionalFormatting sqref="D343">
    <cfRule type="expression" dxfId="51" priority="3">
      <formula>$D$343=""</formula>
    </cfRule>
  </conditionalFormatting>
  <conditionalFormatting sqref="D79">
    <cfRule type="expression" dxfId="50" priority="2">
      <formula>$D$79="kies"</formula>
    </cfRule>
  </conditionalFormatting>
  <conditionalFormatting sqref="D80">
    <cfRule type="expression" dxfId="49" priority="1">
      <formula>$D$80=""</formula>
    </cfRule>
  </conditionalFormatting>
  <dataValidations count="4">
    <dataValidation type="list" allowBlank="1" showInputMessage="1" showErrorMessage="1" sqref="D25:X25 D52:X52 D290:X290 D315:X315 D31:X31 D309:X309 D136:X136 D188:X188 D238:X238 D348:X348 D103:X103 D257:X257 D206:X206 D155:X155" xr:uid="{2CD9A8F3-9CF7-403B-BCF1-B49D4E391B47}">
      <formula1>beoordeling</formula1>
    </dataValidation>
    <dataValidation type="list" allowBlank="1" showInputMessage="1" showErrorMessage="1" sqref="B467:X467" xr:uid="{AA38AB0E-8EE5-4FE6-9554-4CEF813753BA}">
      <formula1>conclusie</formula1>
    </dataValidation>
    <dataValidation type="list" allowBlank="1" showInputMessage="1" showErrorMessage="1" sqref="D349:X349 D86:X86 D137:X137 D189:X189 D239:X239 D291:X291" xr:uid="{2B49218A-C413-44DD-87FA-A83BFCA9543B}">
      <formula1>brand</formula1>
    </dataValidation>
    <dataValidation type="list" allowBlank="1" showInputMessage="1" showErrorMessage="1" sqref="N482:X484" xr:uid="{D8300B88-C2B5-40DA-BD3F-3289E30BADE5}">
      <formula1>kies1</formula1>
    </dataValidation>
  </dataValidations>
  <pageMargins left="0.39370078740157483" right="0.39370078740157483" top="0.74803149606299213" bottom="0.74803149606299213" header="0.31496062992125984" footer="0.31496062992125984"/>
  <pageSetup paperSize="9" orientation="portrait" horizontalDpi="4294967293" verticalDpi="4294967293" r:id="rId1"/>
  <ignoredErrors>
    <ignoredError sqref="B166 F13 Q13 W63 B324 B266 B164 B112 W61 B61" unlockedFormula="1"/>
    <ignoredError sqref="W73:X75 W167:X180 W216:X230 B63 B64:V77 B46 B51 B98 B102 B114:V116 B117:V128 B149 B154 B201 B167:V180 B205 W273:X282 B273:V282 W268:X272 B268:V272 B304 B314 B328:V340 W328:X340 W327:X327 B326:V327 C166:W166 D94 D42 D145 D197 D247 B252 B256 D300 B216:V230 W324 W266 W214 W164 X326" unlockedFormula="1" emptyCellReference="1"/>
    <ignoredError sqref="D139:D141 D294:D296 D241:D243 D191:D193 D37:X38 C63:V63 D89:X90 D36" emptyCellReference="1"/>
    <ignoredError xmlns:x16r3="http://schemas.microsoft.com/office/spreadsheetml/2018/08/main" sqref="O17 O19" x16r3:misleadingFormat="1"/>
  </ignoredErrors>
  <drawing r:id="rId2"/>
  <extLst>
    <ext xmlns:x14="http://schemas.microsoft.com/office/spreadsheetml/2009/9/main" uri="{78C0D931-6437-407d-A8EE-F0AAD7539E65}">
      <x14:conditionalFormattings>
        <x14:conditionalFormatting xmlns:xm="http://schemas.microsoft.com/office/excel/2006/main">
          <x14:cfRule type="expression" priority="65" id="{2919C46A-F356-44DE-B1A1-6FF6797EBF49}">
            <xm:f>AANVRAAG!$D$113="kies eerst toekomstige VIPA-subsidie projecten (hierboven)"</xm:f>
            <x14:dxf>
              <font>
                <color rgb="FFFFC000"/>
              </font>
              <fill>
                <patternFill>
                  <bgColor rgb="FFFFC000"/>
                </patternFill>
              </fill>
            </x14:dxf>
          </x14:cfRule>
          <xm:sqref>D41:V41</xm:sqref>
        </x14:conditionalFormatting>
        <x14:conditionalFormatting xmlns:xm="http://schemas.microsoft.com/office/excel/2006/main">
          <x14:cfRule type="expression" priority="49" id="{9C89D16A-2ED3-4DE3-AAC6-00434ABAC17F}">
            <xm:f>PROCEDURE!$C$38=""</xm:f>
            <x14:dxf>
              <font>
                <color rgb="FF00B0F0"/>
              </font>
              <fill>
                <patternFill>
                  <bgColor rgb="FF00B0F0"/>
                </patternFill>
              </fill>
            </x14:dxf>
          </x14:cfRule>
          <xm:sqref>O17:T17</xm:sqref>
        </x14:conditionalFormatting>
        <x14:conditionalFormatting xmlns:xm="http://schemas.microsoft.com/office/excel/2006/main">
          <x14:cfRule type="expression" priority="79" id="{4B8C6CC2-12E6-4457-80C6-D6B61BF5F6C1}">
            <xm:f>PROCEDURE!$C$41=""</xm:f>
            <x14:dxf>
              <font>
                <color rgb="FF00B0F0"/>
              </font>
              <fill>
                <patternFill>
                  <bgColor rgb="FF00B0F0"/>
                </patternFill>
              </fill>
            </x14:dxf>
          </x14:cfRule>
          <xm:sqref>O19:T19</xm:sqref>
        </x14:conditionalFormatting>
        <x14:conditionalFormatting xmlns:xm="http://schemas.microsoft.com/office/excel/2006/main">
          <x14:cfRule type="expression" priority="76" id="{D8B4DEDA-7A1A-40E7-B651-26EA7696AE3B}">
            <xm:f>AANVRAAG!$D$25=""</xm:f>
            <x14:dxf>
              <fill>
                <patternFill>
                  <bgColor rgb="FFFFC000"/>
                </patternFill>
              </fill>
            </x14:dxf>
          </x14:cfRule>
          <xm:sqref>D8</xm:sqref>
        </x14:conditionalFormatting>
        <x14:conditionalFormatting xmlns:xm="http://schemas.microsoft.com/office/excel/2006/main">
          <x14:cfRule type="expression" priority="68" id="{E7ADF983-270E-4832-A35C-ECA22B93A474}">
            <xm:f>AANVRAAG!$D$104=""</xm:f>
            <x14:dxf>
              <fill>
                <patternFill>
                  <bgColor rgb="FFFFC000"/>
                </patternFill>
              </fill>
            </x14:dxf>
          </x14:cfRule>
          <xm:sqref>D37</xm:sqref>
        </x14:conditionalFormatting>
        <x14:conditionalFormatting xmlns:xm="http://schemas.microsoft.com/office/excel/2006/main">
          <x14:cfRule type="expression" priority="67" id="{AE1CC284-CDE1-4442-88D8-4C5BF66591F7}">
            <xm:f>AANVRAAG!$D$105=""</xm:f>
            <x14:dxf>
              <fill>
                <patternFill>
                  <bgColor rgb="FFFFC000"/>
                </patternFill>
              </fill>
            </x14:dxf>
          </x14:cfRule>
          <xm:sqref>D38</xm:sqref>
        </x14:conditionalFormatting>
        <x14:conditionalFormatting xmlns:xm="http://schemas.microsoft.com/office/excel/2006/main">
          <x14:cfRule type="expression" priority="64" id="{84BC3D8C-24BF-4094-A325-9AA837F96599}">
            <xm:f>AANVRAAG!$X$107="kies"</xm:f>
            <x14:dxf>
              <font>
                <color rgb="FFFFC000"/>
              </font>
              <fill>
                <patternFill>
                  <bgColor rgb="FFFFC000"/>
                </patternFill>
              </fill>
            </x14:dxf>
          </x14:cfRule>
          <xm:sqref>X40</xm:sqref>
        </x14:conditionalFormatting>
        <x14:conditionalFormatting xmlns:xm="http://schemas.microsoft.com/office/excel/2006/main">
          <x14:cfRule type="expression" priority="63" id="{EBF6CE64-B6CD-48DB-90E6-ABEBAB61A416}">
            <xm:f>AANVRAAG!$B$117=""</xm:f>
            <x14:dxf>
              <fill>
                <patternFill>
                  <bgColor rgb="FFFFC000"/>
                </patternFill>
              </fill>
            </x14:dxf>
          </x14:cfRule>
          <xm:sqref>B46:X46</xm:sqref>
        </x14:conditionalFormatting>
        <x14:conditionalFormatting xmlns:xm="http://schemas.microsoft.com/office/excel/2006/main">
          <x14:cfRule type="expression" priority="61" id="{8010F239-6829-4F8E-BEF7-123E4210A18D}">
            <xm:f>AANVRAAG!$B$122=""</xm:f>
            <x14:dxf>
              <fill>
                <patternFill>
                  <bgColor rgb="FFFFC000"/>
                </patternFill>
              </fill>
            </x14:dxf>
          </x14:cfRule>
          <xm:sqref>B51:X51</xm:sqref>
        </x14:conditionalFormatting>
        <x14:conditionalFormatting xmlns:xm="http://schemas.microsoft.com/office/excel/2006/main">
          <x14:cfRule type="expression" priority="58" id="{3C095912-05E2-4A4F-9195-AB52EBA1757F}">
            <xm:f>AANVRAAG!$D$103=""</xm:f>
            <x14:dxf>
              <fill>
                <patternFill>
                  <bgColor rgb="FFFFC000"/>
                </patternFill>
              </fill>
            </x14:dxf>
          </x14:cfRule>
          <xm:sqref>D36:X36</xm:sqref>
        </x14:conditionalFormatting>
        <x14:conditionalFormatting xmlns:xm="http://schemas.microsoft.com/office/excel/2006/main">
          <x14:cfRule type="expression" priority="586" id="{87CD7048-4004-4850-8504-DD40D1192768}">
            <xm:f>AANVRAAG!$D$56=""</xm:f>
            <x14:dxf>
              <fill>
                <patternFill>
                  <bgColor rgb="FFFFC000"/>
                </patternFill>
              </fill>
            </x14:dxf>
          </x14:cfRule>
          <xm:sqref>D13:E13</xm:sqref>
        </x14:conditionalFormatting>
        <x14:conditionalFormatting xmlns:xm="http://schemas.microsoft.com/office/excel/2006/main">
          <x14:cfRule type="expression" priority="56" id="{11FBE38F-FC82-408E-9F5D-CC4E18077B40}">
            <xm:f>AANVRAAG!$D$39=""</xm:f>
            <x14:dxf>
              <fill>
                <patternFill>
                  <bgColor rgb="FFFFC000"/>
                </patternFill>
              </fill>
            </x14:dxf>
          </x14:cfRule>
          <xm:sqref>D9</xm:sqref>
        </x14:conditionalFormatting>
        <x14:conditionalFormatting xmlns:xm="http://schemas.microsoft.com/office/excel/2006/main">
          <x14:cfRule type="expression" priority="24" id="{5EA94D74-BA77-4177-81AE-1DFFEC702C7F}">
            <xm:f>AANVRAAG!$D$41=""</xm:f>
            <x14:dxf>
              <fill>
                <patternFill>
                  <bgColor rgb="FFFFC000"/>
                </patternFill>
              </fill>
            </x14:dxf>
          </x14:cfRule>
          <xm:sqref>D10</xm:sqref>
        </x14:conditionalFormatting>
        <x14:conditionalFormatting xmlns:xm="http://schemas.microsoft.com/office/excel/2006/main">
          <x14:cfRule type="expression" priority="54" id="{A829C5B0-CC5B-4249-9C6E-E77939AF9E2C}">
            <xm:f>AANVRAAG!$D$44="kies"</xm:f>
            <x14:dxf>
              <font>
                <color rgb="FFFFC000"/>
              </font>
              <fill>
                <patternFill>
                  <bgColor rgb="FFFFC000"/>
                </patternFill>
              </fill>
            </x14:dxf>
          </x14:cfRule>
          <xm:sqref>D12</xm:sqref>
        </x14:conditionalFormatting>
        <x14:conditionalFormatting xmlns:xm="http://schemas.microsoft.com/office/excel/2006/main">
          <x14:cfRule type="expression" priority="587" id="{BB9FDF6F-0999-420F-9D7A-1E1C394CD8D7}">
            <xm:f>PROCEDURE!$C$5=""</xm:f>
            <x14:dxf>
              <fill>
                <patternFill>
                  <bgColor rgb="FF00B0F0"/>
                </patternFill>
              </fill>
            </x14:dxf>
          </x14:cfRule>
          <xm:sqref>Q4:W4</xm:sqref>
        </x14:conditionalFormatting>
        <x14:conditionalFormatting xmlns:xm="http://schemas.microsoft.com/office/excel/2006/main">
          <x14:cfRule type="expression" priority="51" id="{8E919440-22FE-4146-AC8D-E516B4FB9944}">
            <xm:f>AANVRAAG!$D$106=""</xm:f>
            <x14:dxf>
              <fill>
                <patternFill>
                  <bgColor rgb="FFFFC000"/>
                </patternFill>
              </fill>
            </x14:dxf>
          </x14:cfRule>
          <xm:sqref>D39</xm:sqref>
        </x14:conditionalFormatting>
        <x14:conditionalFormatting xmlns:xm="http://schemas.microsoft.com/office/excel/2006/main">
          <x14:cfRule type="expression" priority="80" id="{F3CC822A-87FC-4D91-A9E2-4811FAE3D4FD}">
            <xm:f>PROCEDURE!$C$12=""</xm:f>
            <x14:dxf>
              <font>
                <color rgb="FF00B0F0"/>
              </font>
              <fill>
                <patternFill>
                  <bgColor rgb="FF00B0F0"/>
                </patternFill>
              </fill>
            </x14:dxf>
          </x14:cfRule>
          <xm:sqref>D17</xm:sqref>
        </x14:conditionalFormatting>
        <x14:conditionalFormatting xmlns:xm="http://schemas.microsoft.com/office/excel/2006/main">
          <x14:cfRule type="expression" priority="21" id="{97B30252-D63A-42A1-BDC9-43921789896C}">
            <xm:f>AANVRAAG!$D$158=""</xm:f>
            <x14:dxf>
              <fill>
                <patternFill>
                  <bgColor rgb="FFFFC000"/>
                </patternFill>
              </fill>
            </x14:dxf>
          </x14:cfRule>
          <xm:sqref>D89</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CD3F59FA-0EAE-49B1-89A9-1E0A24C78D63}">
          <x14:formula1>
            <xm:f>BRON!$B$79:$B$84</xm:f>
          </x14:formula1>
          <xm:sqref>D284:X284 D79:X79 D342:X342 D232:X232 D182:X182 D130:X130</xm:sqref>
        </x14:dataValidation>
        <x14:dataValidation type="list" allowBlank="1" showInputMessage="1" showErrorMessage="1" promptTitle="Kies" xr:uid="{0F8D73F0-730A-4A1A-B7BE-7F11F6786D34}">
          <x14:formula1>
            <xm:f>BRON!$B$148:$B$151</xm:f>
          </x14:formula1>
          <xm:sqref>Q355:Q360</xm:sqref>
        </x14:dataValidation>
        <x14:dataValidation type="list" allowBlank="1" showInputMessage="1" showErrorMessage="1" xr:uid="{993B28A9-D323-4BCD-B4EC-69F3B68105F4}">
          <x14:formula1>
            <xm:f>BRON!$B$86:$B$92</xm:f>
          </x14:formula1>
          <xm:sqref>D85:X85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0D301-7252-4945-BE04-EFFDC669EFDC}">
  <sheetPr codeName="Blad5"/>
  <dimension ref="A2:AP289"/>
  <sheetViews>
    <sheetView showGridLines="0" topLeftCell="A183" workbookViewId="0">
      <selection activeCell="Z33" sqref="Z33"/>
    </sheetView>
  </sheetViews>
  <sheetFormatPr defaultColWidth="8.88671875" defaultRowHeight="14.4" x14ac:dyDescent="0.3"/>
  <cols>
    <col min="1" max="1" width="3.44140625" style="28" customWidth="1"/>
    <col min="2" max="2" width="18.6640625" style="2" customWidth="1"/>
    <col min="3" max="3" width="2.6640625" style="2" customWidth="1"/>
    <col min="4" max="4" width="2.6640625" style="7" customWidth="1"/>
    <col min="5" max="21" width="2.6640625" style="2" customWidth="1"/>
    <col min="22" max="22" width="4.109375" style="2" customWidth="1"/>
    <col min="23" max="23" width="4.77734375" style="2" customWidth="1"/>
    <col min="24" max="24" width="9.109375" style="2" customWidth="1"/>
    <col min="25" max="25" width="2.88671875" customWidth="1"/>
    <col min="26" max="29" width="12.77734375" customWidth="1"/>
  </cols>
  <sheetData>
    <row r="2" spans="1:31" x14ac:dyDescent="0.3">
      <c r="A2" s="96"/>
      <c r="B2" s="646" t="s">
        <v>1</v>
      </c>
      <c r="C2" s="646"/>
      <c r="D2" s="646"/>
      <c r="E2" s="646"/>
      <c r="F2" s="646"/>
      <c r="G2" s="646"/>
      <c r="H2" s="646"/>
      <c r="I2" s="646"/>
      <c r="J2" s="646"/>
      <c r="K2" s="646"/>
      <c r="L2" s="646"/>
      <c r="M2" s="646"/>
      <c r="N2" s="646"/>
      <c r="O2" s="646"/>
      <c r="P2" s="646"/>
      <c r="Q2" s="646"/>
      <c r="R2" s="646"/>
      <c r="S2" s="646"/>
      <c r="T2" s="646"/>
      <c r="U2" s="646"/>
      <c r="V2" s="646"/>
      <c r="W2" s="646"/>
      <c r="X2" s="646"/>
      <c r="Y2" s="646"/>
      <c r="Z2" s="646"/>
      <c r="AA2" s="646"/>
      <c r="AB2" s="646"/>
      <c r="AC2" s="646"/>
    </row>
    <row r="4" spans="1:31" s="2" customFormat="1" ht="48" customHeight="1" x14ac:dyDescent="0.3">
      <c r="A4" s="603" t="s">
        <v>656</v>
      </c>
      <c r="B4" s="604"/>
      <c r="C4" s="604"/>
      <c r="D4" s="604"/>
      <c r="E4" s="604"/>
      <c r="F4" s="604"/>
      <c r="G4" s="604"/>
      <c r="H4" s="604"/>
      <c r="I4" s="604"/>
      <c r="J4" s="604"/>
      <c r="K4" s="604"/>
      <c r="L4" s="604"/>
      <c r="M4" s="604"/>
      <c r="N4" s="604"/>
      <c r="O4" s="604"/>
      <c r="P4" s="604"/>
      <c r="Q4" s="604"/>
      <c r="R4" s="604"/>
      <c r="S4" s="604"/>
      <c r="T4" s="604"/>
      <c r="U4" s="604"/>
      <c r="V4" s="604"/>
      <c r="W4" s="604"/>
      <c r="X4" s="604"/>
      <c r="Y4" s="604"/>
      <c r="Z4" s="604"/>
      <c r="AA4" s="604"/>
      <c r="AB4" s="604"/>
      <c r="AC4" s="623"/>
    </row>
    <row r="5" spans="1:31" s="2" customFormat="1" ht="4.95" customHeight="1" x14ac:dyDescent="0.3">
      <c r="A5" s="522"/>
      <c r="B5" s="522"/>
      <c r="C5" s="522"/>
      <c r="D5" s="522"/>
      <c r="E5" s="522"/>
      <c r="F5" s="522"/>
      <c r="G5" s="522"/>
      <c r="H5" s="522"/>
      <c r="I5" s="522"/>
      <c r="J5" s="522"/>
      <c r="K5" s="522"/>
      <c r="L5" s="522"/>
      <c r="M5" s="522"/>
      <c r="N5" s="522"/>
      <c r="O5" s="522"/>
      <c r="P5" s="522"/>
      <c r="Q5" s="522"/>
      <c r="R5" s="522"/>
      <c r="S5" s="522"/>
      <c r="T5" s="522"/>
      <c r="U5" s="522"/>
      <c r="V5" s="522"/>
    </row>
    <row r="6" spans="1:31" ht="15.6" x14ac:dyDescent="0.3">
      <c r="A6" s="506" t="s">
        <v>3</v>
      </c>
      <c r="B6" s="506"/>
      <c r="C6" s="506"/>
      <c r="D6" s="506"/>
      <c r="E6" s="506"/>
      <c r="F6" s="506"/>
      <c r="G6" s="506"/>
      <c r="H6" s="506"/>
      <c r="I6" s="506"/>
      <c r="J6" s="506"/>
      <c r="K6" s="506"/>
      <c r="L6" s="506"/>
      <c r="M6" s="506"/>
      <c r="N6" s="506"/>
      <c r="O6" s="506"/>
      <c r="P6" s="506"/>
      <c r="Q6" s="437"/>
      <c r="R6" s="437"/>
      <c r="S6" s="437"/>
      <c r="T6" s="437"/>
      <c r="U6" s="437"/>
      <c r="V6" s="437"/>
      <c r="W6" s="437"/>
      <c r="X6" s="9"/>
      <c r="AA6" s="43"/>
    </row>
    <row r="7" spans="1:31" x14ac:dyDescent="0.3">
      <c r="A7" s="364" t="s">
        <v>5</v>
      </c>
      <c r="B7" s="364"/>
      <c r="C7" s="364"/>
      <c r="D7" s="364"/>
      <c r="E7" s="364"/>
      <c r="F7" s="364"/>
      <c r="G7" s="364"/>
      <c r="H7" s="364"/>
      <c r="I7" s="364"/>
      <c r="J7" s="364"/>
      <c r="K7" s="364"/>
      <c r="L7" s="364"/>
      <c r="M7" s="364"/>
      <c r="N7" s="364"/>
      <c r="O7" s="364"/>
      <c r="P7" s="364"/>
      <c r="X7" s="10"/>
      <c r="Z7" s="625"/>
      <c r="AA7" s="625"/>
      <c r="AB7" s="625"/>
      <c r="AC7" s="625"/>
    </row>
    <row r="8" spans="1:31" x14ac:dyDescent="0.3">
      <c r="A8" s="96"/>
      <c r="B8" s="96"/>
      <c r="C8" s="96"/>
      <c r="D8" s="96"/>
      <c r="E8" s="96"/>
      <c r="F8" s="96"/>
      <c r="G8" s="96"/>
      <c r="H8" s="96"/>
      <c r="I8" s="96"/>
      <c r="J8" s="96"/>
      <c r="K8" s="96"/>
      <c r="L8" s="96"/>
      <c r="M8" s="96"/>
      <c r="N8" s="96"/>
      <c r="O8" s="96"/>
      <c r="P8" s="96"/>
      <c r="Q8" s="187"/>
      <c r="R8" s="187"/>
      <c r="S8" s="187"/>
      <c r="T8" s="187"/>
      <c r="U8" s="187"/>
      <c r="V8" s="187"/>
      <c r="W8" s="187"/>
      <c r="X8" s="10"/>
      <c r="Z8" s="156"/>
      <c r="AA8" s="156"/>
      <c r="AB8" s="156"/>
      <c r="AC8" s="156"/>
    </row>
    <row r="9" spans="1:31" s="2" customFormat="1" ht="52.2" customHeight="1" x14ac:dyDescent="0.3">
      <c r="A9" s="17"/>
      <c r="B9" s="563" t="s">
        <v>653</v>
      </c>
      <c r="C9" s="563"/>
      <c r="D9" s="563"/>
      <c r="E9" s="563"/>
      <c r="F9" s="563"/>
      <c r="G9" s="563"/>
      <c r="H9" s="563"/>
      <c r="I9" s="563"/>
      <c r="J9" s="563"/>
      <c r="K9" s="563"/>
      <c r="L9" s="563"/>
      <c r="M9" s="563"/>
      <c r="N9" s="563"/>
      <c r="O9" s="563"/>
      <c r="P9" s="563"/>
      <c r="Q9" s="563"/>
      <c r="R9" s="563"/>
      <c r="S9" s="563"/>
      <c r="T9" s="563"/>
      <c r="U9" s="563"/>
      <c r="V9" s="563"/>
      <c r="W9" s="563"/>
      <c r="X9" s="563"/>
      <c r="Y9" s="563"/>
      <c r="Z9" s="563"/>
      <c r="AA9" s="563"/>
      <c r="AB9" s="563"/>
      <c r="AC9" s="563"/>
    </row>
    <row r="10" spans="1:31" s="2" customFormat="1" ht="10.8" customHeight="1" x14ac:dyDescent="0.3">
      <c r="A10" s="17"/>
      <c r="B10" s="17"/>
      <c r="C10" s="17"/>
      <c r="D10" s="17"/>
      <c r="E10" s="17"/>
      <c r="F10" s="17"/>
      <c r="G10" s="17"/>
      <c r="H10" s="17"/>
      <c r="I10" s="17"/>
      <c r="J10" s="17"/>
      <c r="K10" s="17"/>
      <c r="L10" s="17"/>
      <c r="M10" s="17"/>
      <c r="N10" s="17"/>
      <c r="O10" s="17"/>
      <c r="P10" s="17"/>
      <c r="Q10" s="17"/>
      <c r="R10" s="17"/>
      <c r="S10" s="17"/>
      <c r="T10" s="17"/>
      <c r="U10" s="17"/>
      <c r="V10" s="17"/>
      <c r="W10" s="17"/>
      <c r="X10" s="17"/>
      <c r="Y10" s="54"/>
      <c r="Z10" s="54"/>
      <c r="AA10" s="54"/>
      <c r="AB10" s="54"/>
      <c r="AC10" s="54"/>
      <c r="AD10" s="54"/>
      <c r="AE10" s="54"/>
    </row>
    <row r="11" spans="1:31" s="2" customFormat="1" ht="28.8" customHeight="1" x14ac:dyDescent="0.3">
      <c r="A11" s="17"/>
      <c r="B11" s="563" t="s">
        <v>654</v>
      </c>
      <c r="C11" s="563"/>
      <c r="D11" s="563"/>
      <c r="E11" s="563"/>
      <c r="F11" s="563"/>
      <c r="G11" s="563"/>
      <c r="H11" s="563"/>
      <c r="I11" s="563"/>
      <c r="J11" s="563"/>
      <c r="K11" s="563"/>
      <c r="L11" s="563"/>
      <c r="M11" s="563"/>
      <c r="N11" s="563"/>
      <c r="O11" s="563"/>
      <c r="P11" s="563"/>
      <c r="Q11" s="563"/>
      <c r="R11" s="563"/>
      <c r="S11" s="563"/>
      <c r="T11" s="563"/>
      <c r="U11" s="563"/>
      <c r="V11" s="563"/>
      <c r="W11" s="563"/>
      <c r="X11" s="563"/>
      <c r="Y11" s="563"/>
      <c r="Z11" s="563"/>
      <c r="AA11" s="563"/>
      <c r="AB11" s="563"/>
      <c r="AC11" s="563"/>
    </row>
    <row r="12" spans="1:31" s="2" customFormat="1" x14ac:dyDescent="0.3">
      <c r="A12" s="522"/>
      <c r="B12" s="522"/>
      <c r="C12" s="522"/>
      <c r="D12" s="522"/>
      <c r="E12" s="522"/>
      <c r="F12" s="522"/>
      <c r="G12" s="522"/>
      <c r="H12" s="522"/>
      <c r="I12" s="522"/>
      <c r="J12" s="522"/>
      <c r="K12" s="522"/>
      <c r="L12" s="522"/>
      <c r="M12" s="522"/>
      <c r="N12" s="522"/>
      <c r="O12" s="522"/>
      <c r="P12" s="522"/>
      <c r="Q12" s="522"/>
      <c r="R12" s="522"/>
      <c r="S12" s="522"/>
      <c r="T12" s="522"/>
      <c r="U12" s="522"/>
      <c r="V12" s="522"/>
    </row>
    <row r="13" spans="1:31" ht="14.4" customHeight="1" x14ac:dyDescent="0.3">
      <c r="A13" s="621" t="s">
        <v>207</v>
      </c>
      <c r="B13" s="622"/>
      <c r="C13" s="622"/>
      <c r="D13" s="622"/>
      <c r="E13" s="622"/>
      <c r="F13" s="622"/>
      <c r="G13" s="622"/>
      <c r="H13" s="622"/>
      <c r="I13" s="622"/>
      <c r="J13" s="622"/>
      <c r="K13" s="622"/>
      <c r="L13" s="622"/>
      <c r="M13" s="622"/>
      <c r="N13" s="622"/>
      <c r="O13" s="622"/>
      <c r="P13" s="622"/>
      <c r="Q13" s="622"/>
      <c r="R13" s="622"/>
      <c r="S13" s="622"/>
      <c r="T13" s="622"/>
      <c r="U13" s="622"/>
      <c r="V13" s="622"/>
      <c r="W13" s="622"/>
      <c r="X13" s="622"/>
      <c r="Y13" s="622"/>
      <c r="Z13" s="622"/>
      <c r="AA13" s="622"/>
      <c r="AB13" s="622"/>
      <c r="AC13" s="622"/>
    </row>
    <row r="14" spans="1:31" s="2" customFormat="1" ht="7.8" customHeight="1" x14ac:dyDescent="0.3">
      <c r="A14" s="522"/>
      <c r="B14" s="522"/>
      <c r="C14" s="522"/>
      <c r="D14" s="522"/>
      <c r="E14" s="522"/>
      <c r="F14" s="522"/>
      <c r="G14" s="522"/>
      <c r="H14" s="522"/>
      <c r="I14" s="522"/>
      <c r="J14" s="522"/>
      <c r="K14" s="522"/>
      <c r="L14" s="522"/>
      <c r="M14" s="522"/>
      <c r="N14" s="522"/>
      <c r="O14" s="522"/>
      <c r="P14" s="522"/>
      <c r="Q14" s="522"/>
      <c r="R14" s="522"/>
      <c r="S14" s="522"/>
      <c r="T14" s="522"/>
      <c r="U14" s="522"/>
      <c r="V14" s="522"/>
    </row>
    <row r="15" spans="1:31" s="2" customFormat="1" ht="15.6" customHeight="1" x14ac:dyDescent="0.3">
      <c r="A15" s="12"/>
      <c r="B15" s="12" t="s">
        <v>652</v>
      </c>
      <c r="C15" s="12"/>
      <c r="D15" s="624">
        <f>PROCEDURE!C5</f>
        <v>0</v>
      </c>
      <c r="E15" s="624"/>
      <c r="F15" s="624"/>
      <c r="G15" s="624"/>
      <c r="H15" s="624"/>
      <c r="I15" s="624"/>
      <c r="J15" s="624"/>
      <c r="K15" s="12"/>
      <c r="L15" s="12"/>
      <c r="M15" s="12"/>
      <c r="N15" s="12"/>
      <c r="O15" s="12"/>
      <c r="P15" s="12"/>
      <c r="Q15" s="12"/>
      <c r="R15" s="12"/>
      <c r="S15" s="12"/>
      <c r="T15" s="12"/>
      <c r="U15" s="12"/>
      <c r="V15" s="12"/>
    </row>
    <row r="16" spans="1:31" s="2" customFormat="1" ht="15" customHeight="1" x14ac:dyDescent="0.3">
      <c r="A16" s="43"/>
      <c r="B16" s="379" t="s">
        <v>208</v>
      </c>
      <c r="C16" s="379"/>
      <c r="D16" s="557">
        <f>AANVRAAG!D25</f>
        <v>0</v>
      </c>
      <c r="E16" s="557"/>
      <c r="F16" s="557"/>
      <c r="G16" s="557"/>
      <c r="H16" s="557"/>
      <c r="I16" s="557"/>
      <c r="J16" s="557"/>
      <c r="K16" s="557"/>
      <c r="L16" s="557"/>
      <c r="M16" s="557"/>
      <c r="N16" s="557"/>
      <c r="O16" s="557"/>
      <c r="P16" s="557"/>
      <c r="Q16" s="557"/>
      <c r="R16" s="557"/>
      <c r="S16" s="557"/>
      <c r="T16" s="557"/>
      <c r="U16" s="557"/>
      <c r="V16" s="557"/>
      <c r="W16" s="557"/>
      <c r="X16" s="198">
        <f>AANVRAAG!D27</f>
        <v>0</v>
      </c>
      <c r="Y16" s="197"/>
      <c r="Z16" s="557">
        <f>AANVRAAG!I27</f>
        <v>0</v>
      </c>
      <c r="AA16" s="557"/>
      <c r="AB16" s="557"/>
      <c r="AC16" s="197"/>
    </row>
    <row r="17" spans="1:29" s="2" customFormat="1" ht="15" customHeight="1" x14ac:dyDescent="0.3">
      <c r="A17" s="43"/>
      <c r="B17" s="379" t="s">
        <v>96</v>
      </c>
      <c r="C17" s="379"/>
      <c r="D17" s="557">
        <f>AANVRAAG!D39</f>
        <v>0</v>
      </c>
      <c r="E17" s="557"/>
      <c r="F17" s="557"/>
      <c r="G17" s="557"/>
      <c r="H17" s="557"/>
      <c r="I17" s="557"/>
      <c r="J17" s="557"/>
      <c r="K17" s="557"/>
      <c r="L17" s="557"/>
      <c r="M17" s="557"/>
      <c r="N17" s="557"/>
      <c r="O17" s="557"/>
      <c r="P17" s="557"/>
      <c r="Q17" s="557"/>
      <c r="R17" s="557"/>
      <c r="S17" s="557"/>
      <c r="T17" s="557"/>
      <c r="U17" s="557"/>
      <c r="V17" s="557"/>
      <c r="W17" s="557"/>
      <c r="X17" s="198">
        <f>AANVRAAG!D41</f>
        <v>0</v>
      </c>
      <c r="Y17" s="197"/>
      <c r="Z17" s="557">
        <f>AANVRAAG!I41</f>
        <v>0</v>
      </c>
      <c r="AA17" s="557"/>
      <c r="AB17" s="557"/>
      <c r="AC17" s="197"/>
    </row>
    <row r="18" spans="1:29" s="2" customFormat="1" ht="15" customHeight="1" x14ac:dyDescent="0.3">
      <c r="A18" s="43"/>
      <c r="B18" s="43" t="s">
        <v>651</v>
      </c>
      <c r="C18" s="43"/>
      <c r="D18" s="557" t="str">
        <f>OVERZICHTSLIJST!D20</f>
        <v>..</v>
      </c>
      <c r="E18" s="557"/>
      <c r="F18" s="557"/>
      <c r="G18" s="557"/>
      <c r="H18" s="557"/>
      <c r="I18" s="557"/>
      <c r="J18" s="557"/>
      <c r="K18" s="557"/>
      <c r="L18" s="557"/>
      <c r="M18" s="557"/>
      <c r="N18" s="557"/>
      <c r="O18" s="180"/>
      <c r="P18" s="180"/>
      <c r="Q18" s="180"/>
      <c r="R18" s="180"/>
      <c r="S18" s="180"/>
      <c r="T18" s="180"/>
      <c r="U18" s="180"/>
      <c r="V18" s="180"/>
      <c r="W18" s="180"/>
      <c r="X18" s="180"/>
      <c r="Y18" s="180"/>
      <c r="Z18" s="180"/>
      <c r="AA18" s="180"/>
      <c r="AB18" s="180"/>
      <c r="AC18" s="180"/>
    </row>
    <row r="19" spans="1:29" s="2" customFormat="1" ht="15" customHeight="1" x14ac:dyDescent="0.3">
      <c r="A19" s="43"/>
      <c r="B19" s="43" t="s">
        <v>655</v>
      </c>
      <c r="C19" s="43"/>
      <c r="D19" s="364" t="str">
        <f>OVERZICHTSLIJST!D21</f>
        <v xml:space="preserve">BE   </v>
      </c>
      <c r="E19" s="364"/>
      <c r="F19" s="364"/>
      <c r="G19" s="364"/>
      <c r="H19" s="364"/>
      <c r="I19" s="364"/>
      <c r="J19" s="364"/>
      <c r="K19" s="364"/>
      <c r="L19" s="364"/>
      <c r="M19" s="364"/>
      <c r="N19" s="180"/>
      <c r="O19" s="180"/>
      <c r="P19" s="180"/>
      <c r="Q19" s="180"/>
      <c r="R19" s="180"/>
      <c r="S19" s="180"/>
      <c r="T19" s="180"/>
      <c r="U19" s="180"/>
      <c r="V19" s="180"/>
      <c r="W19" s="180"/>
      <c r="X19" s="180"/>
      <c r="Y19" s="180"/>
      <c r="Z19" s="180"/>
      <c r="AA19" s="180"/>
      <c r="AB19" s="180"/>
      <c r="AC19" s="180"/>
    </row>
    <row r="20" spans="1:29" s="2" customFormat="1" ht="7.95" customHeight="1" x14ac:dyDescent="0.3">
      <c r="A20" s="12"/>
      <c r="B20" s="358"/>
      <c r="C20" s="358"/>
      <c r="D20" s="358"/>
      <c r="E20" s="358"/>
      <c r="F20" s="358"/>
      <c r="G20" s="358"/>
      <c r="H20" s="358"/>
      <c r="I20" s="358"/>
      <c r="J20" s="358"/>
      <c r="K20" s="358"/>
      <c r="L20" s="358"/>
      <c r="M20" s="358"/>
      <c r="N20" s="358"/>
      <c r="O20" s="358"/>
      <c r="P20" s="358"/>
      <c r="Q20" s="358"/>
      <c r="R20" s="358"/>
      <c r="S20" s="358"/>
      <c r="T20" s="358"/>
      <c r="U20" s="358"/>
      <c r="V20" s="358"/>
      <c r="W20" s="358"/>
      <c r="X20" s="358"/>
    </row>
    <row r="21" spans="1:29" ht="14.4" customHeight="1" x14ac:dyDescent="0.3">
      <c r="A21" s="627" t="s">
        <v>223</v>
      </c>
      <c r="B21" s="628"/>
      <c r="C21" s="628"/>
      <c r="D21" s="628"/>
      <c r="E21" s="628"/>
      <c r="F21" s="628"/>
      <c r="G21" s="628"/>
      <c r="H21" s="628"/>
      <c r="I21" s="628"/>
      <c r="J21" s="628"/>
      <c r="K21" s="628"/>
      <c r="L21" s="628"/>
      <c r="M21" s="628"/>
      <c r="N21" s="628"/>
      <c r="O21" s="628"/>
      <c r="P21" s="628"/>
      <c r="Q21" s="628"/>
      <c r="R21" s="628"/>
      <c r="S21" s="628"/>
      <c r="T21" s="628"/>
      <c r="U21" s="628"/>
      <c r="V21" s="628"/>
      <c r="W21" s="628"/>
      <c r="X21" s="628"/>
      <c r="Y21" s="628"/>
      <c r="Z21" s="628"/>
      <c r="AA21" s="628"/>
      <c r="AB21" s="628"/>
      <c r="AC21" s="628"/>
    </row>
    <row r="22" spans="1:29" s="2" customFormat="1" ht="7.95" customHeight="1" x14ac:dyDescent="0.3">
      <c r="A22" s="12"/>
      <c r="B22" s="513"/>
      <c r="C22" s="513"/>
      <c r="D22" s="513"/>
      <c r="E22" s="513"/>
      <c r="F22" s="513"/>
      <c r="G22" s="513"/>
      <c r="H22" s="513"/>
      <c r="I22" s="513"/>
      <c r="J22" s="513"/>
      <c r="K22" s="513"/>
      <c r="L22" s="513"/>
      <c r="M22" s="513"/>
      <c r="N22" s="513"/>
      <c r="O22" s="513"/>
      <c r="P22" s="513"/>
      <c r="Q22" s="513"/>
      <c r="R22" s="513"/>
      <c r="S22" s="513"/>
      <c r="T22" s="513"/>
      <c r="U22" s="513"/>
      <c r="V22" s="513"/>
      <c r="W22" s="513"/>
      <c r="X22" s="513"/>
    </row>
    <row r="23" spans="1:29" s="2" customFormat="1" x14ac:dyDescent="0.3">
      <c r="A23" s="12"/>
      <c r="B23" s="364" t="s">
        <v>644</v>
      </c>
      <c r="C23" s="364"/>
      <c r="D23" s="364"/>
      <c r="E23" s="364"/>
      <c r="F23" s="364"/>
      <c r="G23" s="364"/>
      <c r="H23" s="364"/>
      <c r="I23" s="364"/>
      <c r="J23" s="364"/>
      <c r="K23" s="364"/>
      <c r="L23" s="364"/>
      <c r="M23" s="364"/>
      <c r="N23" s="364"/>
      <c r="O23" s="364"/>
      <c r="P23" s="364"/>
      <c r="Q23" s="364"/>
      <c r="R23" s="364"/>
      <c r="S23" s="364"/>
      <c r="T23" s="364"/>
      <c r="U23" s="364"/>
      <c r="V23" s="364"/>
      <c r="W23" s="364"/>
      <c r="X23" s="364"/>
      <c r="Y23" s="364"/>
      <c r="Z23" s="364"/>
      <c r="AA23" s="364"/>
      <c r="AB23" s="364"/>
      <c r="AC23" s="364"/>
    </row>
    <row r="24" spans="1:29" s="2" customFormat="1" ht="7.95" customHeight="1" thickBot="1" x14ac:dyDescent="0.35">
      <c r="A24" s="12"/>
      <c r="B24" s="82"/>
      <c r="C24" s="82"/>
      <c r="D24" s="82"/>
      <c r="E24" s="82"/>
      <c r="F24" s="82"/>
      <c r="G24" s="82"/>
      <c r="H24" s="82"/>
      <c r="I24" s="82"/>
      <c r="J24" s="82"/>
      <c r="K24" s="82"/>
      <c r="L24" s="82"/>
      <c r="M24" s="82"/>
      <c r="N24" s="82"/>
      <c r="O24" s="82"/>
      <c r="P24" s="82"/>
      <c r="Q24" s="82"/>
      <c r="R24" s="82"/>
      <c r="S24" s="82"/>
      <c r="T24" s="82"/>
      <c r="U24" s="82"/>
      <c r="V24" s="82"/>
      <c r="W24" s="82"/>
      <c r="X24" s="82"/>
    </row>
    <row r="25" spans="1:29" s="2" customFormat="1" ht="15" customHeight="1" thickBot="1" x14ac:dyDescent="0.35">
      <c r="A25" s="96"/>
      <c r="B25" s="629" t="s">
        <v>57</v>
      </c>
      <c r="C25" s="630"/>
      <c r="D25" s="631">
        <f>AANVRAAG!D103</f>
        <v>0</v>
      </c>
      <c r="E25" s="631"/>
      <c r="F25" s="631"/>
      <c r="G25" s="631"/>
      <c r="H25" s="631"/>
      <c r="I25" s="631"/>
      <c r="J25" s="631"/>
      <c r="K25" s="631"/>
      <c r="L25" s="631"/>
      <c r="M25" s="631"/>
      <c r="N25" s="631"/>
      <c r="O25" s="631"/>
      <c r="P25" s="631"/>
      <c r="Q25" s="631"/>
      <c r="R25" s="631"/>
      <c r="S25" s="631"/>
      <c r="T25" s="631"/>
      <c r="U25" s="631"/>
      <c r="V25" s="631"/>
      <c r="W25" s="631"/>
      <c r="X25" s="631"/>
      <c r="Y25" s="631"/>
      <c r="Z25" s="631"/>
      <c r="AA25" s="631"/>
      <c r="AB25" s="631"/>
      <c r="AC25" s="632"/>
    </row>
    <row r="26" spans="1:29" s="2" customFormat="1" ht="15" customHeight="1" x14ac:dyDescent="0.3">
      <c r="A26" s="52"/>
      <c r="B26" s="379" t="s">
        <v>17</v>
      </c>
      <c r="C26" s="379"/>
      <c r="D26" s="557">
        <f>EVALUATIE!D37</f>
        <v>0</v>
      </c>
      <c r="E26" s="557"/>
      <c r="F26" s="557"/>
      <c r="G26" s="557"/>
      <c r="H26" s="557"/>
      <c r="I26" s="557"/>
      <c r="J26" s="557"/>
      <c r="K26" s="557"/>
      <c r="L26" s="557"/>
      <c r="M26" s="557"/>
      <c r="N26" s="557"/>
      <c r="O26" s="557"/>
      <c r="P26" s="557"/>
      <c r="Q26" s="557"/>
      <c r="R26" s="557"/>
      <c r="S26" s="557"/>
      <c r="T26" s="557"/>
      <c r="U26" s="557"/>
      <c r="V26" s="557"/>
      <c r="W26" s="557"/>
      <c r="X26" s="557"/>
      <c r="Y26" s="557"/>
      <c r="Z26" s="557"/>
      <c r="AA26" s="557"/>
      <c r="AB26" s="557"/>
      <c r="AC26" s="557"/>
    </row>
    <row r="27" spans="1:29" s="2" customFormat="1" ht="15" customHeight="1" x14ac:dyDescent="0.3">
      <c r="A27" s="52"/>
      <c r="B27" s="379" t="s">
        <v>224</v>
      </c>
      <c r="C27" s="379"/>
      <c r="D27" s="557">
        <f>EVALUATIE!D38</f>
        <v>0</v>
      </c>
      <c r="E27" s="557"/>
      <c r="F27" s="557"/>
      <c r="G27" s="557"/>
      <c r="H27" s="557"/>
      <c r="I27" s="557"/>
      <c r="J27" s="557"/>
      <c r="K27" s="557"/>
      <c r="L27" s="557"/>
      <c r="M27" s="557"/>
      <c r="N27" s="557"/>
      <c r="O27" s="557"/>
      <c r="P27" s="557"/>
      <c r="Q27" s="557"/>
      <c r="R27" s="557"/>
      <c r="S27" s="557"/>
      <c r="T27" s="557"/>
      <c r="U27" s="557"/>
      <c r="V27" s="557"/>
      <c r="W27" s="557"/>
      <c r="X27" s="557"/>
      <c r="Y27" s="557"/>
      <c r="Z27" s="557"/>
      <c r="AA27" s="557"/>
      <c r="AB27" s="557"/>
      <c r="AC27" s="557"/>
    </row>
    <row r="28" spans="1:29" s="2" customFormat="1" ht="7.95" customHeight="1" x14ac:dyDescent="0.3">
      <c r="A28" s="12"/>
      <c r="B28" s="358"/>
      <c r="C28" s="358"/>
      <c r="D28" s="358"/>
      <c r="E28" s="358"/>
      <c r="F28" s="358"/>
      <c r="G28" s="358"/>
      <c r="H28" s="358"/>
      <c r="I28" s="358"/>
      <c r="J28" s="358"/>
      <c r="K28" s="358"/>
      <c r="L28" s="358"/>
      <c r="M28" s="358"/>
      <c r="N28" s="358"/>
      <c r="O28" s="358"/>
      <c r="P28" s="358"/>
      <c r="Q28" s="358"/>
      <c r="R28" s="358"/>
      <c r="S28" s="358"/>
      <c r="T28" s="358"/>
      <c r="U28" s="358"/>
      <c r="V28" s="358"/>
      <c r="W28" s="358"/>
      <c r="X28" s="358"/>
    </row>
    <row r="29" spans="1:29" s="2" customFormat="1" ht="15" customHeight="1" x14ac:dyDescent="0.3">
      <c r="A29" s="96"/>
      <c r="B29" s="542" t="s">
        <v>659</v>
      </c>
      <c r="C29" s="543"/>
      <c r="D29" s="543"/>
      <c r="E29" s="543"/>
      <c r="F29" s="543"/>
      <c r="G29" s="543"/>
      <c r="H29" s="543"/>
      <c r="I29" s="543"/>
      <c r="J29" s="543"/>
      <c r="K29" s="543"/>
      <c r="L29" s="543"/>
      <c r="M29" s="543"/>
      <c r="N29" s="543"/>
      <c r="O29" s="543"/>
      <c r="P29" s="543"/>
      <c r="Q29" s="543"/>
      <c r="R29" s="543"/>
      <c r="S29" s="543"/>
      <c r="T29" s="543"/>
      <c r="U29" s="543"/>
      <c r="V29" s="543"/>
      <c r="W29" s="543"/>
      <c r="X29" s="544"/>
      <c r="Z29" s="609" t="s">
        <v>658</v>
      </c>
      <c r="AA29" s="609"/>
      <c r="AB29" s="609"/>
      <c r="AC29" s="609"/>
    </row>
    <row r="30" spans="1:29" s="2" customFormat="1" ht="7.95" customHeight="1" x14ac:dyDescent="0.3">
      <c r="A30" s="12"/>
      <c r="B30" s="82"/>
      <c r="C30" s="82"/>
      <c r="D30" s="82"/>
      <c r="E30" s="82"/>
      <c r="F30" s="82"/>
      <c r="G30" s="82"/>
      <c r="H30" s="82"/>
      <c r="I30" s="82"/>
      <c r="J30" s="82"/>
      <c r="K30" s="82"/>
      <c r="L30" s="82"/>
      <c r="M30" s="82"/>
      <c r="N30" s="82"/>
      <c r="O30" s="82"/>
      <c r="P30" s="82"/>
      <c r="Q30" s="82"/>
      <c r="R30" s="82"/>
      <c r="S30" s="82"/>
      <c r="T30" s="82"/>
      <c r="U30" s="82"/>
      <c r="V30" s="82"/>
      <c r="W30" s="82"/>
      <c r="X30" s="82"/>
    </row>
    <row r="31" spans="1:29" s="2" customFormat="1" ht="15" customHeight="1" x14ac:dyDescent="0.3">
      <c r="A31" s="96"/>
      <c r="B31" s="609" t="s">
        <v>617</v>
      </c>
      <c r="C31" s="609"/>
      <c r="D31" s="609"/>
      <c r="E31" s="609"/>
      <c r="F31" s="609"/>
      <c r="G31" s="609"/>
      <c r="H31" s="609"/>
      <c r="I31" s="609"/>
      <c r="J31" s="609"/>
      <c r="K31" s="609"/>
      <c r="L31" s="609"/>
      <c r="M31" s="609"/>
      <c r="N31" s="609"/>
      <c r="O31" s="609"/>
      <c r="P31" s="609"/>
      <c r="Q31" s="609"/>
      <c r="R31" s="609"/>
      <c r="S31" s="609"/>
      <c r="T31" s="609"/>
      <c r="U31" s="609"/>
      <c r="V31" s="609"/>
      <c r="W31" s="626" t="s">
        <v>618</v>
      </c>
      <c r="X31" s="626"/>
      <c r="Z31" s="152" t="s">
        <v>657</v>
      </c>
      <c r="AA31" s="152" t="s">
        <v>619</v>
      </c>
      <c r="AB31" s="153" t="s">
        <v>620</v>
      </c>
      <c r="AC31" s="152" t="s">
        <v>618</v>
      </c>
    </row>
    <row r="32" spans="1:29" s="2" customFormat="1" x14ac:dyDescent="0.3">
      <c r="A32" s="12"/>
      <c r="B32" s="513"/>
      <c r="C32" s="513"/>
      <c r="D32" s="513"/>
      <c r="E32" s="513"/>
      <c r="F32" s="513"/>
      <c r="G32" s="513"/>
      <c r="H32" s="513"/>
      <c r="I32" s="513"/>
      <c r="J32" s="513"/>
      <c r="K32" s="513"/>
      <c r="L32" s="513"/>
      <c r="M32" s="513"/>
      <c r="N32" s="513"/>
      <c r="O32" s="513"/>
      <c r="P32" s="513"/>
      <c r="Q32" s="513"/>
      <c r="R32" s="513"/>
      <c r="S32" s="513"/>
      <c r="T32" s="513"/>
      <c r="U32" s="513"/>
      <c r="V32" s="513"/>
      <c r="W32" s="358"/>
      <c r="X32" s="358"/>
    </row>
    <row r="33" spans="1:33" s="2" customFormat="1" ht="12.75" customHeight="1" x14ac:dyDescent="0.3">
      <c r="A33" s="52"/>
      <c r="B33" s="547">
        <f>EVALUATIE!B63</f>
        <v>0</v>
      </c>
      <c r="C33" s="547"/>
      <c r="D33" s="547"/>
      <c r="E33" s="547"/>
      <c r="F33" s="547"/>
      <c r="G33" s="547"/>
      <c r="H33" s="547"/>
      <c r="I33" s="547"/>
      <c r="J33" s="547"/>
      <c r="K33" s="547"/>
      <c r="L33" s="547"/>
      <c r="M33" s="547"/>
      <c r="N33" s="547"/>
      <c r="O33" s="547"/>
      <c r="P33" s="547"/>
      <c r="Q33" s="547"/>
      <c r="R33" s="547"/>
      <c r="S33" s="547"/>
      <c r="T33" s="547"/>
      <c r="U33" s="547"/>
      <c r="V33" s="547"/>
      <c r="W33" s="633">
        <f>EVALUATIE!W63</f>
        <v>0</v>
      </c>
      <c r="X33" s="634"/>
      <c r="Y33" s="54"/>
      <c r="Z33" s="335"/>
      <c r="AA33" s="336"/>
      <c r="AB33" s="335"/>
      <c r="AC33" s="337"/>
      <c r="AD33" s="54"/>
      <c r="AE33" s="54"/>
      <c r="AF33" s="54"/>
      <c r="AG33" s="54"/>
    </row>
    <row r="34" spans="1:33" s="2" customFormat="1" ht="12.75" customHeight="1" x14ac:dyDescent="0.3">
      <c r="A34" s="52"/>
      <c r="B34" s="547">
        <f>EVALUATIE!B64</f>
        <v>0</v>
      </c>
      <c r="C34" s="547"/>
      <c r="D34" s="547"/>
      <c r="E34" s="547"/>
      <c r="F34" s="547"/>
      <c r="G34" s="547"/>
      <c r="H34" s="547"/>
      <c r="I34" s="547"/>
      <c r="J34" s="547"/>
      <c r="K34" s="547"/>
      <c r="L34" s="547"/>
      <c r="M34" s="547"/>
      <c r="N34" s="547"/>
      <c r="O34" s="547"/>
      <c r="P34" s="547"/>
      <c r="Q34" s="547"/>
      <c r="R34" s="547"/>
      <c r="S34" s="547"/>
      <c r="T34" s="547"/>
      <c r="U34" s="547"/>
      <c r="V34" s="547"/>
      <c r="W34" s="633">
        <f>EVALUATIE!W64</f>
        <v>0</v>
      </c>
      <c r="X34" s="634"/>
      <c r="Y34" s="54"/>
      <c r="Z34" s="335"/>
      <c r="AA34" s="336"/>
      <c r="AB34" s="335"/>
      <c r="AC34" s="337"/>
      <c r="AD34" s="54"/>
      <c r="AE34" s="54"/>
      <c r="AF34" s="54"/>
      <c r="AG34" s="54"/>
    </row>
    <row r="35" spans="1:33" s="2" customFormat="1" ht="12.75" customHeight="1" x14ac:dyDescent="0.3">
      <c r="A35" s="52"/>
      <c r="B35" s="547">
        <f>EVALUATIE!B65</f>
        <v>0</v>
      </c>
      <c r="C35" s="547"/>
      <c r="D35" s="547"/>
      <c r="E35" s="547"/>
      <c r="F35" s="547"/>
      <c r="G35" s="547"/>
      <c r="H35" s="547"/>
      <c r="I35" s="547"/>
      <c r="J35" s="547"/>
      <c r="K35" s="547"/>
      <c r="L35" s="547"/>
      <c r="M35" s="547"/>
      <c r="N35" s="547"/>
      <c r="O35" s="547"/>
      <c r="P35" s="547"/>
      <c r="Q35" s="547"/>
      <c r="R35" s="547"/>
      <c r="S35" s="547"/>
      <c r="T35" s="547"/>
      <c r="U35" s="547"/>
      <c r="V35" s="547"/>
      <c r="W35" s="633">
        <f>EVALUATIE!W65</f>
        <v>0</v>
      </c>
      <c r="X35" s="634"/>
      <c r="Y35" s="54"/>
      <c r="Z35" s="335"/>
      <c r="AA35" s="336"/>
      <c r="AB35" s="335"/>
      <c r="AC35" s="337"/>
      <c r="AD35" s="54"/>
      <c r="AE35" s="54"/>
      <c r="AF35" s="54"/>
      <c r="AG35" s="54"/>
    </row>
    <row r="36" spans="1:33" s="2" customFormat="1" ht="12.75" customHeight="1" x14ac:dyDescent="0.3">
      <c r="A36" s="52"/>
      <c r="B36" s="547">
        <f>EVALUATIE!B66</f>
        <v>0</v>
      </c>
      <c r="C36" s="547"/>
      <c r="D36" s="547"/>
      <c r="E36" s="547"/>
      <c r="F36" s="547"/>
      <c r="G36" s="547"/>
      <c r="H36" s="547"/>
      <c r="I36" s="547"/>
      <c r="J36" s="547"/>
      <c r="K36" s="547"/>
      <c r="L36" s="547"/>
      <c r="M36" s="547"/>
      <c r="N36" s="547"/>
      <c r="O36" s="547"/>
      <c r="P36" s="547"/>
      <c r="Q36" s="547"/>
      <c r="R36" s="547"/>
      <c r="S36" s="547"/>
      <c r="T36" s="547"/>
      <c r="U36" s="547"/>
      <c r="V36" s="547"/>
      <c r="W36" s="633">
        <f>EVALUATIE!W66</f>
        <v>0</v>
      </c>
      <c r="X36" s="634"/>
      <c r="Y36" s="54"/>
      <c r="Z36" s="335"/>
      <c r="AA36" s="336"/>
      <c r="AB36" s="335"/>
      <c r="AC36" s="337"/>
      <c r="AD36" s="54"/>
      <c r="AE36" s="54"/>
      <c r="AF36" s="54"/>
      <c r="AG36" s="54"/>
    </row>
    <row r="37" spans="1:33" s="2" customFormat="1" ht="12.75" customHeight="1" x14ac:dyDescent="0.3">
      <c r="A37" s="52"/>
      <c r="B37" s="547">
        <f>EVALUATIE!B67</f>
        <v>0</v>
      </c>
      <c r="C37" s="547"/>
      <c r="D37" s="547"/>
      <c r="E37" s="547"/>
      <c r="F37" s="547"/>
      <c r="G37" s="547"/>
      <c r="H37" s="547"/>
      <c r="I37" s="547"/>
      <c r="J37" s="547"/>
      <c r="K37" s="547"/>
      <c r="L37" s="547"/>
      <c r="M37" s="547"/>
      <c r="N37" s="547"/>
      <c r="O37" s="547"/>
      <c r="P37" s="547"/>
      <c r="Q37" s="547"/>
      <c r="R37" s="547"/>
      <c r="S37" s="547"/>
      <c r="T37" s="547"/>
      <c r="U37" s="547"/>
      <c r="V37" s="547"/>
      <c r="W37" s="633">
        <f>EVALUATIE!W67</f>
        <v>0</v>
      </c>
      <c r="X37" s="634"/>
      <c r="Y37" s="54"/>
      <c r="Z37" s="335"/>
      <c r="AA37" s="336"/>
      <c r="AB37" s="335"/>
      <c r="AC37" s="337"/>
      <c r="AD37" s="54"/>
      <c r="AE37" s="54"/>
      <c r="AF37" s="54"/>
      <c r="AG37" s="54"/>
    </row>
    <row r="38" spans="1:33" s="2" customFormat="1" ht="12.75" customHeight="1" x14ac:dyDescent="0.3">
      <c r="A38" s="52"/>
      <c r="B38" s="547">
        <f>EVALUATIE!B68</f>
        <v>0</v>
      </c>
      <c r="C38" s="547"/>
      <c r="D38" s="547"/>
      <c r="E38" s="547"/>
      <c r="F38" s="547"/>
      <c r="G38" s="547"/>
      <c r="H38" s="547"/>
      <c r="I38" s="547"/>
      <c r="J38" s="547"/>
      <c r="K38" s="547"/>
      <c r="L38" s="547"/>
      <c r="M38" s="547"/>
      <c r="N38" s="547"/>
      <c r="O38" s="547"/>
      <c r="P38" s="547"/>
      <c r="Q38" s="547"/>
      <c r="R38" s="547"/>
      <c r="S38" s="547"/>
      <c r="T38" s="547"/>
      <c r="U38" s="547"/>
      <c r="V38" s="547"/>
      <c r="W38" s="633">
        <f>EVALUATIE!W68</f>
        <v>0</v>
      </c>
      <c r="X38" s="634"/>
      <c r="Y38" s="54"/>
      <c r="Z38" s="338"/>
      <c r="AA38" s="336"/>
      <c r="AB38" s="335"/>
      <c r="AC38" s="337"/>
      <c r="AD38" s="54"/>
      <c r="AE38" s="54"/>
      <c r="AF38" s="54"/>
      <c r="AG38" s="54"/>
    </row>
    <row r="39" spans="1:33" s="2" customFormat="1" ht="12.75" customHeight="1" x14ac:dyDescent="0.3">
      <c r="A39" s="52"/>
      <c r="B39" s="547">
        <f>EVALUATIE!B69</f>
        <v>0</v>
      </c>
      <c r="C39" s="547"/>
      <c r="D39" s="547"/>
      <c r="E39" s="547"/>
      <c r="F39" s="547"/>
      <c r="G39" s="547"/>
      <c r="H39" s="547"/>
      <c r="I39" s="547"/>
      <c r="J39" s="547"/>
      <c r="K39" s="547"/>
      <c r="L39" s="547"/>
      <c r="M39" s="547"/>
      <c r="N39" s="547"/>
      <c r="O39" s="547"/>
      <c r="P39" s="547"/>
      <c r="Q39" s="547"/>
      <c r="R39" s="547"/>
      <c r="S39" s="547"/>
      <c r="T39" s="547"/>
      <c r="U39" s="547"/>
      <c r="V39" s="547"/>
      <c r="W39" s="633">
        <f>EVALUATIE!W69</f>
        <v>0</v>
      </c>
      <c r="X39" s="634"/>
      <c r="Y39" s="54"/>
      <c r="Z39" s="335"/>
      <c r="AA39" s="336"/>
      <c r="AB39" s="335"/>
      <c r="AC39" s="337"/>
      <c r="AD39" s="54"/>
      <c r="AE39" s="54"/>
      <c r="AF39" s="54"/>
      <c r="AG39" s="54"/>
    </row>
    <row r="40" spans="1:33" s="2" customFormat="1" ht="12.75" customHeight="1" x14ac:dyDescent="0.3">
      <c r="A40" s="52"/>
      <c r="B40" s="547">
        <f>EVALUATIE!B70</f>
        <v>0</v>
      </c>
      <c r="C40" s="547"/>
      <c r="D40" s="547"/>
      <c r="E40" s="547"/>
      <c r="F40" s="547"/>
      <c r="G40" s="547"/>
      <c r="H40" s="547"/>
      <c r="I40" s="547"/>
      <c r="J40" s="547"/>
      <c r="K40" s="547"/>
      <c r="L40" s="547"/>
      <c r="M40" s="547"/>
      <c r="N40" s="547"/>
      <c r="O40" s="547"/>
      <c r="P40" s="547"/>
      <c r="Q40" s="547"/>
      <c r="R40" s="547"/>
      <c r="S40" s="547"/>
      <c r="T40" s="547"/>
      <c r="U40" s="547"/>
      <c r="V40" s="547"/>
      <c r="W40" s="633">
        <f>EVALUATIE!W70</f>
        <v>0</v>
      </c>
      <c r="X40" s="634"/>
      <c r="Y40" s="54"/>
      <c r="Z40" s="335"/>
      <c r="AA40" s="336"/>
      <c r="AB40" s="335"/>
      <c r="AC40" s="337"/>
      <c r="AD40" s="54"/>
      <c r="AE40" s="54"/>
      <c r="AF40" s="54"/>
      <c r="AG40" s="54"/>
    </row>
    <row r="41" spans="1:33" s="2" customFormat="1" ht="12.75" customHeight="1" x14ac:dyDescent="0.3">
      <c r="A41" s="52"/>
      <c r="B41" s="547">
        <f>EVALUATIE!B71</f>
        <v>0</v>
      </c>
      <c r="C41" s="547"/>
      <c r="D41" s="547"/>
      <c r="E41" s="547"/>
      <c r="F41" s="547"/>
      <c r="G41" s="547"/>
      <c r="H41" s="547"/>
      <c r="I41" s="547"/>
      <c r="J41" s="547"/>
      <c r="K41" s="547"/>
      <c r="L41" s="547"/>
      <c r="M41" s="547"/>
      <c r="N41" s="547"/>
      <c r="O41" s="547"/>
      <c r="P41" s="547"/>
      <c r="Q41" s="547"/>
      <c r="R41" s="547"/>
      <c r="S41" s="547"/>
      <c r="T41" s="547"/>
      <c r="U41" s="547"/>
      <c r="V41" s="547"/>
      <c r="W41" s="633">
        <f>EVALUATIE!W71</f>
        <v>0</v>
      </c>
      <c r="X41" s="634"/>
      <c r="Y41" s="54"/>
      <c r="Z41" s="335"/>
      <c r="AA41" s="336"/>
      <c r="AB41" s="335"/>
      <c r="AC41" s="337"/>
      <c r="AD41" s="54"/>
      <c r="AE41" s="54"/>
      <c r="AF41" s="54"/>
      <c r="AG41" s="54"/>
    </row>
    <row r="42" spans="1:33" s="2" customFormat="1" ht="12.75" customHeight="1" x14ac:dyDescent="0.3">
      <c r="A42" s="52"/>
      <c r="B42" s="547">
        <f>EVALUATIE!B72</f>
        <v>0</v>
      </c>
      <c r="C42" s="547"/>
      <c r="D42" s="547"/>
      <c r="E42" s="547"/>
      <c r="F42" s="547"/>
      <c r="G42" s="547"/>
      <c r="H42" s="547"/>
      <c r="I42" s="547"/>
      <c r="J42" s="547"/>
      <c r="K42" s="547"/>
      <c r="L42" s="547"/>
      <c r="M42" s="547"/>
      <c r="N42" s="547"/>
      <c r="O42" s="547"/>
      <c r="P42" s="547"/>
      <c r="Q42" s="547"/>
      <c r="R42" s="547"/>
      <c r="S42" s="547"/>
      <c r="T42" s="547"/>
      <c r="U42" s="547"/>
      <c r="V42" s="547"/>
      <c r="W42" s="633">
        <f>EVALUATIE!W72</f>
        <v>0</v>
      </c>
      <c r="X42" s="634"/>
      <c r="Y42" s="54"/>
      <c r="Z42" s="335"/>
      <c r="AA42" s="336"/>
      <c r="AB42" s="335"/>
      <c r="AC42" s="337"/>
      <c r="AD42" s="54"/>
      <c r="AE42" s="54"/>
      <c r="AF42" s="54"/>
      <c r="AG42" s="54"/>
    </row>
    <row r="43" spans="1:33" s="2" customFormat="1" ht="12.75" customHeight="1" x14ac:dyDescent="0.3">
      <c r="A43" s="52"/>
      <c r="B43" s="547">
        <f>EVALUATIE!B73</f>
        <v>0</v>
      </c>
      <c r="C43" s="547"/>
      <c r="D43" s="547"/>
      <c r="E43" s="547"/>
      <c r="F43" s="547"/>
      <c r="G43" s="547"/>
      <c r="H43" s="547"/>
      <c r="I43" s="547"/>
      <c r="J43" s="547"/>
      <c r="K43" s="547"/>
      <c r="L43" s="547"/>
      <c r="M43" s="547"/>
      <c r="N43" s="547"/>
      <c r="O43" s="547"/>
      <c r="P43" s="547"/>
      <c r="Q43" s="547"/>
      <c r="R43" s="547"/>
      <c r="S43" s="547"/>
      <c r="T43" s="547"/>
      <c r="U43" s="547"/>
      <c r="V43" s="547"/>
      <c r="W43" s="633">
        <f>EVALUATIE!W73</f>
        <v>0</v>
      </c>
      <c r="X43" s="634"/>
      <c r="Y43" s="54"/>
      <c r="Z43" s="335"/>
      <c r="AA43" s="336"/>
      <c r="AB43" s="335"/>
      <c r="AC43" s="337"/>
      <c r="AD43" s="54"/>
      <c r="AE43" s="54"/>
      <c r="AF43" s="54"/>
      <c r="AG43" s="54"/>
    </row>
    <row r="44" spans="1:33" s="2" customFormat="1" ht="12.75" customHeight="1" x14ac:dyDescent="0.3">
      <c r="A44" s="52"/>
      <c r="B44" s="547">
        <f>EVALUATIE!B74</f>
        <v>0</v>
      </c>
      <c r="C44" s="547"/>
      <c r="D44" s="547"/>
      <c r="E44" s="547"/>
      <c r="F44" s="547"/>
      <c r="G44" s="547"/>
      <c r="H44" s="547"/>
      <c r="I44" s="547"/>
      <c r="J44" s="547"/>
      <c r="K44" s="547"/>
      <c r="L44" s="547"/>
      <c r="M44" s="547"/>
      <c r="N44" s="547"/>
      <c r="O44" s="547"/>
      <c r="P44" s="547"/>
      <c r="Q44" s="547"/>
      <c r="R44" s="547"/>
      <c r="S44" s="547"/>
      <c r="T44" s="547"/>
      <c r="U44" s="547"/>
      <c r="V44" s="547"/>
      <c r="W44" s="633">
        <f>EVALUATIE!W74</f>
        <v>0</v>
      </c>
      <c r="X44" s="634"/>
      <c r="Y44" s="54"/>
      <c r="Z44" s="335"/>
      <c r="AA44" s="336"/>
      <c r="AB44" s="335"/>
      <c r="AC44" s="337"/>
      <c r="AD44" s="54"/>
      <c r="AE44" s="54"/>
      <c r="AF44" s="54"/>
      <c r="AG44" s="54"/>
    </row>
    <row r="45" spans="1:33" s="2" customFormat="1" ht="12.75" customHeight="1" x14ac:dyDescent="0.3">
      <c r="A45" s="52"/>
      <c r="B45" s="547">
        <f>EVALUATIE!B75</f>
        <v>0</v>
      </c>
      <c r="C45" s="547"/>
      <c r="D45" s="547"/>
      <c r="E45" s="547"/>
      <c r="F45" s="547"/>
      <c r="G45" s="547"/>
      <c r="H45" s="547"/>
      <c r="I45" s="547"/>
      <c r="J45" s="547"/>
      <c r="K45" s="547"/>
      <c r="L45" s="547"/>
      <c r="M45" s="547"/>
      <c r="N45" s="547"/>
      <c r="O45" s="547"/>
      <c r="P45" s="547"/>
      <c r="Q45" s="547"/>
      <c r="R45" s="547"/>
      <c r="S45" s="547"/>
      <c r="T45" s="547"/>
      <c r="U45" s="547"/>
      <c r="V45" s="547"/>
      <c r="W45" s="633">
        <f>EVALUATIE!W75</f>
        <v>0</v>
      </c>
      <c r="X45" s="634"/>
      <c r="Y45" s="54"/>
      <c r="Z45" s="335"/>
      <c r="AA45" s="336"/>
      <c r="AB45" s="335"/>
      <c r="AC45" s="337"/>
      <c r="AD45" s="54"/>
      <c r="AE45" s="54"/>
      <c r="AF45" s="54"/>
      <c r="AG45" s="54"/>
    </row>
    <row r="46" spans="1:33" s="2" customFormat="1" ht="12.75" customHeight="1" x14ac:dyDescent="0.3">
      <c r="A46" s="52"/>
      <c r="B46" s="547">
        <f>EVALUATIE!B76</f>
        <v>0</v>
      </c>
      <c r="C46" s="547"/>
      <c r="D46" s="547"/>
      <c r="E46" s="547"/>
      <c r="F46" s="547"/>
      <c r="G46" s="547"/>
      <c r="H46" s="547"/>
      <c r="I46" s="547"/>
      <c r="J46" s="547"/>
      <c r="K46" s="547"/>
      <c r="L46" s="547"/>
      <c r="M46" s="547"/>
      <c r="N46" s="547"/>
      <c r="O46" s="547"/>
      <c r="P46" s="547"/>
      <c r="Q46" s="547"/>
      <c r="R46" s="547"/>
      <c r="S46" s="547"/>
      <c r="T46" s="547"/>
      <c r="U46" s="547"/>
      <c r="V46" s="547"/>
      <c r="W46" s="633">
        <f>EVALUATIE!W76</f>
        <v>0</v>
      </c>
      <c r="X46" s="634"/>
      <c r="Y46" s="54"/>
      <c r="Z46" s="335"/>
      <c r="AA46" s="336"/>
      <c r="AB46" s="335"/>
      <c r="AC46" s="337"/>
      <c r="AD46" s="54"/>
      <c r="AE46" s="54"/>
      <c r="AF46" s="54"/>
      <c r="AG46" s="54"/>
    </row>
    <row r="47" spans="1:33" s="2" customFormat="1" ht="12.75" customHeight="1" x14ac:dyDescent="0.3">
      <c r="A47" s="52"/>
      <c r="B47" s="547">
        <f>EVALUATIE!B77</f>
        <v>0</v>
      </c>
      <c r="C47" s="547"/>
      <c r="D47" s="547"/>
      <c r="E47" s="547"/>
      <c r="F47" s="547"/>
      <c r="G47" s="547"/>
      <c r="H47" s="547"/>
      <c r="I47" s="547"/>
      <c r="J47" s="547"/>
      <c r="K47" s="547"/>
      <c r="L47" s="547"/>
      <c r="M47" s="547"/>
      <c r="N47" s="547"/>
      <c r="O47" s="547"/>
      <c r="P47" s="547"/>
      <c r="Q47" s="547"/>
      <c r="R47" s="547"/>
      <c r="S47" s="547"/>
      <c r="T47" s="547"/>
      <c r="U47" s="547"/>
      <c r="V47" s="547"/>
      <c r="W47" s="633">
        <f>EVALUATIE!W77</f>
        <v>0</v>
      </c>
      <c r="X47" s="634"/>
      <c r="Y47" s="54"/>
      <c r="Z47" s="335"/>
      <c r="AA47" s="336"/>
      <c r="AB47" s="335"/>
      <c r="AC47" s="337"/>
      <c r="AD47" s="54"/>
      <c r="AE47" s="54"/>
      <c r="AF47" s="54"/>
      <c r="AG47" s="54"/>
    </row>
    <row r="48" spans="1:33" s="2" customFormat="1" ht="7.95" customHeight="1" thickBot="1" x14ac:dyDescent="0.35">
      <c r="A48" s="12"/>
      <c r="B48" s="513"/>
      <c r="C48" s="513"/>
      <c r="D48" s="513"/>
      <c r="E48" s="513"/>
      <c r="F48" s="513"/>
      <c r="G48" s="513"/>
      <c r="H48" s="513"/>
      <c r="I48" s="513"/>
      <c r="J48" s="513"/>
      <c r="K48" s="513"/>
      <c r="L48" s="513"/>
      <c r="M48" s="513"/>
      <c r="N48" s="513"/>
      <c r="O48" s="513"/>
      <c r="P48" s="513"/>
      <c r="Q48" s="513"/>
      <c r="R48" s="513"/>
      <c r="S48" s="513"/>
      <c r="T48" s="513"/>
      <c r="U48" s="513"/>
      <c r="V48" s="513"/>
      <c r="W48" s="513"/>
      <c r="X48" s="513"/>
      <c r="AC48" s="176"/>
    </row>
    <row r="49" spans="1:33" s="2" customFormat="1" ht="12.75" customHeight="1" thickBot="1" x14ac:dyDescent="0.35">
      <c r="A49" s="13"/>
      <c r="B49" s="637"/>
      <c r="C49" s="637"/>
      <c r="D49" s="637"/>
      <c r="E49" s="637"/>
      <c r="F49" s="637"/>
      <c r="G49" s="637"/>
      <c r="H49" s="637"/>
      <c r="I49" s="637"/>
      <c r="J49" s="637"/>
      <c r="K49" s="637"/>
      <c r="L49" s="637"/>
      <c r="M49" s="637"/>
      <c r="N49" s="637"/>
      <c r="O49" s="637"/>
      <c r="P49" s="637"/>
      <c r="Q49" s="637"/>
      <c r="R49" s="637"/>
      <c r="S49" s="637"/>
      <c r="T49" s="637"/>
      <c r="U49" s="637"/>
      <c r="V49" s="637"/>
      <c r="W49" s="635">
        <f>EVALUATIE!W61</f>
        <v>0</v>
      </c>
      <c r="X49" s="636"/>
      <c r="Y49" s="54"/>
      <c r="Z49" s="637"/>
      <c r="AA49" s="364"/>
      <c r="AB49" s="364"/>
      <c r="AC49" s="175">
        <f>SUM(AC33:AC47)</f>
        <v>0</v>
      </c>
      <c r="AD49" s="54"/>
      <c r="AE49" s="54"/>
      <c r="AF49" s="54"/>
      <c r="AG49" s="54"/>
    </row>
    <row r="50" spans="1:33" s="2" customFormat="1" x14ac:dyDescent="0.3">
      <c r="A50" s="12"/>
      <c r="B50" s="358"/>
      <c r="C50" s="358"/>
      <c r="D50" s="358"/>
      <c r="E50" s="358"/>
      <c r="F50" s="358"/>
      <c r="G50" s="358"/>
      <c r="H50" s="358"/>
      <c r="I50" s="358"/>
      <c r="J50" s="358"/>
      <c r="K50" s="358"/>
      <c r="L50" s="358"/>
      <c r="M50" s="358"/>
      <c r="N50" s="358"/>
      <c r="O50" s="358"/>
      <c r="P50" s="358"/>
      <c r="Q50" s="358"/>
      <c r="R50" s="358"/>
      <c r="S50" s="358"/>
      <c r="T50" s="358"/>
      <c r="U50" s="358"/>
      <c r="V50" s="358"/>
      <c r="W50" s="358"/>
      <c r="X50" s="358"/>
    </row>
    <row r="51" spans="1:33" s="2" customFormat="1" ht="15" hidden="1" customHeight="1" thickBot="1" x14ac:dyDescent="0.35">
      <c r="A51" s="96"/>
      <c r="B51" s="629" t="str">
        <f>EVALUATIE!B88</f>
        <v>Project 2:</v>
      </c>
      <c r="C51" s="630"/>
      <c r="D51" s="631">
        <f>EVALUATIE!D88</f>
        <v>0</v>
      </c>
      <c r="E51" s="631"/>
      <c r="F51" s="631"/>
      <c r="G51" s="631"/>
      <c r="H51" s="631"/>
      <c r="I51" s="631"/>
      <c r="J51" s="631"/>
      <c r="K51" s="631"/>
      <c r="L51" s="631"/>
      <c r="M51" s="631"/>
      <c r="N51" s="631"/>
      <c r="O51" s="631"/>
      <c r="P51" s="631"/>
      <c r="Q51" s="631"/>
      <c r="R51" s="631"/>
      <c r="S51" s="631"/>
      <c r="T51" s="631"/>
      <c r="U51" s="631"/>
      <c r="V51" s="631"/>
      <c r="W51" s="631"/>
      <c r="X51" s="631"/>
      <c r="Y51" s="631"/>
      <c r="Z51" s="631"/>
      <c r="AA51" s="631"/>
      <c r="AB51" s="631"/>
      <c r="AC51" s="632"/>
    </row>
    <row r="52" spans="1:33" s="2" customFormat="1" ht="15" hidden="1" customHeight="1" x14ac:dyDescent="0.3">
      <c r="A52" s="52"/>
      <c r="B52" s="379" t="s">
        <v>17</v>
      </c>
      <c r="C52" s="379"/>
      <c r="D52" s="557">
        <f>EVALUATIE!D89</f>
        <v>0</v>
      </c>
      <c r="E52" s="557"/>
      <c r="F52" s="557"/>
      <c r="G52" s="557"/>
      <c r="H52" s="557"/>
      <c r="I52" s="557"/>
      <c r="J52" s="557"/>
      <c r="K52" s="557"/>
      <c r="L52" s="557"/>
      <c r="M52" s="557"/>
      <c r="N52" s="557"/>
      <c r="O52" s="557"/>
      <c r="P52" s="557"/>
      <c r="Q52" s="557"/>
      <c r="R52" s="557"/>
      <c r="S52" s="557"/>
      <c r="T52" s="557"/>
      <c r="U52" s="557"/>
      <c r="V52" s="557"/>
      <c r="W52" s="557"/>
      <c r="X52" s="557"/>
      <c r="Y52" s="557"/>
      <c r="Z52" s="557"/>
      <c r="AA52" s="557"/>
      <c r="AB52" s="557"/>
      <c r="AC52" s="557"/>
    </row>
    <row r="53" spans="1:33" s="2" customFormat="1" ht="15" hidden="1" customHeight="1" x14ac:dyDescent="0.3">
      <c r="A53" s="52"/>
      <c r="B53" s="379" t="s">
        <v>224</v>
      </c>
      <c r="C53" s="379"/>
      <c r="D53" s="557">
        <f>EVALUATIE!D90</f>
        <v>0</v>
      </c>
      <c r="E53" s="557"/>
      <c r="F53" s="557"/>
      <c r="G53" s="557"/>
      <c r="H53" s="557"/>
      <c r="I53" s="557"/>
      <c r="J53" s="557"/>
      <c r="K53" s="557"/>
      <c r="L53" s="557"/>
      <c r="M53" s="557"/>
      <c r="N53" s="557"/>
      <c r="O53" s="557"/>
      <c r="P53" s="557"/>
      <c r="Q53" s="557"/>
      <c r="R53" s="557"/>
      <c r="S53" s="557"/>
      <c r="T53" s="557"/>
      <c r="U53" s="557"/>
      <c r="V53" s="557"/>
      <c r="W53" s="557"/>
      <c r="X53" s="557"/>
      <c r="Y53" s="557"/>
      <c r="Z53" s="557"/>
      <c r="AA53" s="557"/>
      <c r="AB53" s="557"/>
      <c r="AC53" s="557"/>
    </row>
    <row r="54" spans="1:33" s="2" customFormat="1" ht="7.95" hidden="1" customHeight="1" x14ac:dyDescent="0.3">
      <c r="A54" s="12"/>
      <c r="B54" s="358"/>
      <c r="C54" s="358"/>
      <c r="D54" s="358"/>
      <c r="E54" s="358"/>
      <c r="F54" s="358"/>
      <c r="G54" s="358"/>
      <c r="H54" s="358"/>
      <c r="I54" s="358"/>
      <c r="J54" s="358"/>
      <c r="K54" s="358"/>
      <c r="L54" s="358"/>
      <c r="M54" s="358"/>
      <c r="N54" s="358"/>
      <c r="O54" s="358"/>
      <c r="P54" s="358"/>
      <c r="Q54" s="358"/>
      <c r="R54" s="358"/>
      <c r="S54" s="358"/>
      <c r="T54" s="358"/>
      <c r="U54" s="358"/>
      <c r="V54" s="358"/>
      <c r="W54" s="358"/>
      <c r="X54" s="358"/>
    </row>
    <row r="55" spans="1:33" s="2" customFormat="1" ht="15" hidden="1" customHeight="1" x14ac:dyDescent="0.3">
      <c r="A55" s="96"/>
      <c r="B55" s="542" t="s">
        <v>659</v>
      </c>
      <c r="C55" s="543"/>
      <c r="D55" s="543"/>
      <c r="E55" s="543"/>
      <c r="F55" s="543"/>
      <c r="G55" s="543"/>
      <c r="H55" s="543"/>
      <c r="I55" s="543"/>
      <c r="J55" s="543"/>
      <c r="K55" s="543"/>
      <c r="L55" s="543"/>
      <c r="M55" s="543"/>
      <c r="N55" s="543"/>
      <c r="O55" s="543"/>
      <c r="P55" s="543"/>
      <c r="Q55" s="543"/>
      <c r="R55" s="543"/>
      <c r="S55" s="543"/>
      <c r="T55" s="543"/>
      <c r="U55" s="543"/>
      <c r="V55" s="543"/>
      <c r="W55" s="543"/>
      <c r="X55" s="544"/>
      <c r="Z55" s="609" t="s">
        <v>658</v>
      </c>
      <c r="AA55" s="609"/>
      <c r="AB55" s="609"/>
      <c r="AC55" s="609"/>
    </row>
    <row r="56" spans="1:33" s="2" customFormat="1" ht="7.95" hidden="1" customHeight="1" x14ac:dyDescent="0.3">
      <c r="A56" s="12"/>
      <c r="B56" s="82"/>
      <c r="C56" s="82"/>
      <c r="D56" s="82"/>
      <c r="E56" s="82"/>
      <c r="F56" s="82"/>
      <c r="G56" s="82"/>
      <c r="H56" s="82"/>
      <c r="I56" s="82"/>
      <c r="J56" s="82"/>
      <c r="K56" s="82"/>
      <c r="L56" s="82"/>
      <c r="M56" s="82"/>
      <c r="N56" s="82"/>
      <c r="O56" s="82"/>
      <c r="P56" s="82"/>
      <c r="Q56" s="82"/>
      <c r="R56" s="82"/>
      <c r="S56" s="82"/>
      <c r="T56" s="82"/>
      <c r="U56" s="82"/>
      <c r="V56" s="82"/>
      <c r="W56" s="82"/>
      <c r="X56" s="82"/>
    </row>
    <row r="57" spans="1:33" s="2" customFormat="1" ht="15" hidden="1" customHeight="1" x14ac:dyDescent="0.3">
      <c r="A57" s="96"/>
      <c r="B57" s="609" t="s">
        <v>617</v>
      </c>
      <c r="C57" s="609"/>
      <c r="D57" s="609"/>
      <c r="E57" s="609"/>
      <c r="F57" s="609"/>
      <c r="G57" s="609"/>
      <c r="H57" s="609"/>
      <c r="I57" s="609"/>
      <c r="J57" s="609"/>
      <c r="K57" s="609"/>
      <c r="L57" s="609"/>
      <c r="M57" s="609"/>
      <c r="N57" s="609"/>
      <c r="O57" s="609"/>
      <c r="P57" s="609"/>
      <c r="Q57" s="609"/>
      <c r="R57" s="609"/>
      <c r="S57" s="609"/>
      <c r="T57" s="609"/>
      <c r="U57" s="609"/>
      <c r="V57" s="609"/>
      <c r="W57" s="626" t="s">
        <v>618</v>
      </c>
      <c r="X57" s="626"/>
      <c r="Z57" s="152" t="s">
        <v>657</v>
      </c>
      <c r="AA57" s="152" t="s">
        <v>619</v>
      </c>
      <c r="AB57" s="153" t="s">
        <v>620</v>
      </c>
      <c r="AC57" s="152" t="s">
        <v>618</v>
      </c>
    </row>
    <row r="58" spans="1:33" s="2" customFormat="1" hidden="1" x14ac:dyDescent="0.3">
      <c r="A58" s="12"/>
      <c r="B58" s="513"/>
      <c r="C58" s="513"/>
      <c r="D58" s="513"/>
      <c r="E58" s="513"/>
      <c r="F58" s="513"/>
      <c r="G58" s="513"/>
      <c r="H58" s="513"/>
      <c r="I58" s="513"/>
      <c r="J58" s="513"/>
      <c r="K58" s="513"/>
      <c r="L58" s="513"/>
      <c r="M58" s="513"/>
      <c r="N58" s="513"/>
      <c r="O58" s="513"/>
      <c r="P58" s="513"/>
      <c r="Q58" s="513"/>
      <c r="R58" s="513"/>
      <c r="S58" s="513"/>
      <c r="T58" s="513"/>
      <c r="U58" s="513"/>
      <c r="V58" s="513"/>
      <c r="W58" s="358"/>
      <c r="X58" s="358"/>
    </row>
    <row r="59" spans="1:33" s="2" customFormat="1" ht="12.75" hidden="1" customHeight="1" x14ac:dyDescent="0.3">
      <c r="A59" s="52"/>
      <c r="B59" s="547">
        <f>EVALUATIE!B114</f>
        <v>0</v>
      </c>
      <c r="C59" s="547"/>
      <c r="D59" s="547"/>
      <c r="E59" s="547"/>
      <c r="F59" s="547"/>
      <c r="G59" s="547"/>
      <c r="H59" s="547"/>
      <c r="I59" s="547"/>
      <c r="J59" s="547"/>
      <c r="K59" s="547"/>
      <c r="L59" s="547"/>
      <c r="M59" s="547"/>
      <c r="N59" s="547"/>
      <c r="O59" s="547"/>
      <c r="P59" s="547"/>
      <c r="Q59" s="547"/>
      <c r="R59" s="547"/>
      <c r="S59" s="547"/>
      <c r="T59" s="547"/>
      <c r="U59" s="547"/>
      <c r="V59" s="547"/>
      <c r="W59" s="633">
        <f>EVALUATIE!W114</f>
        <v>0</v>
      </c>
      <c r="X59" s="634"/>
      <c r="Y59" s="54"/>
      <c r="Z59" s="335"/>
      <c r="AA59" s="336"/>
      <c r="AB59" s="335"/>
      <c r="AC59" s="337"/>
      <c r="AD59" s="54"/>
      <c r="AE59" s="54"/>
      <c r="AF59" s="54"/>
      <c r="AG59" s="54"/>
    </row>
    <row r="60" spans="1:33" s="2" customFormat="1" ht="12.75" hidden="1" customHeight="1" x14ac:dyDescent="0.3">
      <c r="A60" s="52"/>
      <c r="B60" s="547">
        <f>EVALUATIE!B115</f>
        <v>0</v>
      </c>
      <c r="C60" s="547"/>
      <c r="D60" s="547"/>
      <c r="E60" s="547"/>
      <c r="F60" s="547"/>
      <c r="G60" s="547"/>
      <c r="H60" s="547"/>
      <c r="I60" s="547"/>
      <c r="J60" s="547"/>
      <c r="K60" s="547"/>
      <c r="L60" s="547"/>
      <c r="M60" s="547"/>
      <c r="N60" s="547"/>
      <c r="O60" s="547"/>
      <c r="P60" s="547"/>
      <c r="Q60" s="547"/>
      <c r="R60" s="547"/>
      <c r="S60" s="547"/>
      <c r="T60" s="547"/>
      <c r="U60" s="547"/>
      <c r="V60" s="547"/>
      <c r="W60" s="633">
        <f>EVALUATIE!W115</f>
        <v>0</v>
      </c>
      <c r="X60" s="634"/>
      <c r="Y60" s="54"/>
      <c r="Z60" s="335"/>
      <c r="AA60" s="336"/>
      <c r="AB60" s="335"/>
      <c r="AC60" s="337"/>
      <c r="AD60" s="54"/>
      <c r="AE60" s="54"/>
      <c r="AF60" s="54"/>
      <c r="AG60" s="54"/>
    </row>
    <row r="61" spans="1:33" s="2" customFormat="1" ht="12.75" hidden="1" customHeight="1" x14ac:dyDescent="0.3">
      <c r="A61" s="52"/>
      <c r="B61" s="547">
        <f>EVALUATIE!B116</f>
        <v>0</v>
      </c>
      <c r="C61" s="547"/>
      <c r="D61" s="547"/>
      <c r="E61" s="547"/>
      <c r="F61" s="547"/>
      <c r="G61" s="547"/>
      <c r="H61" s="547"/>
      <c r="I61" s="547"/>
      <c r="J61" s="547"/>
      <c r="K61" s="547"/>
      <c r="L61" s="547"/>
      <c r="M61" s="547"/>
      <c r="N61" s="547"/>
      <c r="O61" s="547"/>
      <c r="P61" s="547"/>
      <c r="Q61" s="547"/>
      <c r="R61" s="547"/>
      <c r="S61" s="547"/>
      <c r="T61" s="547"/>
      <c r="U61" s="547"/>
      <c r="V61" s="547"/>
      <c r="W61" s="633">
        <f>EVALUATIE!W116</f>
        <v>0</v>
      </c>
      <c r="X61" s="634"/>
      <c r="Y61" s="54"/>
      <c r="Z61" s="335"/>
      <c r="AA61" s="336"/>
      <c r="AB61" s="335"/>
      <c r="AC61" s="337"/>
      <c r="AD61" s="54"/>
      <c r="AE61" s="54"/>
      <c r="AF61" s="54"/>
      <c r="AG61" s="54"/>
    </row>
    <row r="62" spans="1:33" s="2" customFormat="1" ht="12.75" hidden="1" customHeight="1" x14ac:dyDescent="0.3">
      <c r="A62" s="52"/>
      <c r="B62" s="547">
        <f>EVALUATIE!B117</f>
        <v>0</v>
      </c>
      <c r="C62" s="547"/>
      <c r="D62" s="547"/>
      <c r="E62" s="547"/>
      <c r="F62" s="547"/>
      <c r="G62" s="547"/>
      <c r="H62" s="547"/>
      <c r="I62" s="547"/>
      <c r="J62" s="547"/>
      <c r="K62" s="547"/>
      <c r="L62" s="547"/>
      <c r="M62" s="547"/>
      <c r="N62" s="547"/>
      <c r="O62" s="547"/>
      <c r="P62" s="547"/>
      <c r="Q62" s="547"/>
      <c r="R62" s="547"/>
      <c r="S62" s="547"/>
      <c r="T62" s="547"/>
      <c r="U62" s="547"/>
      <c r="V62" s="547"/>
      <c r="W62" s="633">
        <f>EVALUATIE!W117</f>
        <v>0</v>
      </c>
      <c r="X62" s="634"/>
      <c r="Y62" s="54"/>
      <c r="Z62" s="335"/>
      <c r="AA62" s="336"/>
      <c r="AB62" s="335"/>
      <c r="AC62" s="337"/>
      <c r="AD62" s="54"/>
      <c r="AE62" s="54"/>
      <c r="AF62" s="54"/>
      <c r="AG62" s="54"/>
    </row>
    <row r="63" spans="1:33" s="2" customFormat="1" ht="12.75" hidden="1" customHeight="1" x14ac:dyDescent="0.3">
      <c r="A63" s="52"/>
      <c r="B63" s="547">
        <f>EVALUATIE!B118</f>
        <v>0</v>
      </c>
      <c r="C63" s="547"/>
      <c r="D63" s="547"/>
      <c r="E63" s="547"/>
      <c r="F63" s="547"/>
      <c r="G63" s="547"/>
      <c r="H63" s="547"/>
      <c r="I63" s="547"/>
      <c r="J63" s="547"/>
      <c r="K63" s="547"/>
      <c r="L63" s="547"/>
      <c r="M63" s="547"/>
      <c r="N63" s="547"/>
      <c r="O63" s="547"/>
      <c r="P63" s="547"/>
      <c r="Q63" s="547"/>
      <c r="R63" s="547"/>
      <c r="S63" s="547"/>
      <c r="T63" s="547"/>
      <c r="U63" s="547"/>
      <c r="V63" s="547"/>
      <c r="W63" s="633">
        <f>EVALUATIE!W118</f>
        <v>0</v>
      </c>
      <c r="X63" s="634"/>
      <c r="Y63" s="54"/>
      <c r="Z63" s="335"/>
      <c r="AA63" s="336"/>
      <c r="AB63" s="335"/>
      <c r="AC63" s="337"/>
      <c r="AD63" s="54"/>
      <c r="AE63" s="54"/>
      <c r="AF63" s="54"/>
      <c r="AG63" s="54"/>
    </row>
    <row r="64" spans="1:33" s="2" customFormat="1" ht="12.75" hidden="1" customHeight="1" x14ac:dyDescent="0.3">
      <c r="A64" s="52"/>
      <c r="B64" s="547">
        <f>EVALUATIE!B119</f>
        <v>0</v>
      </c>
      <c r="C64" s="547"/>
      <c r="D64" s="547"/>
      <c r="E64" s="547"/>
      <c r="F64" s="547"/>
      <c r="G64" s="547"/>
      <c r="H64" s="547"/>
      <c r="I64" s="547"/>
      <c r="J64" s="547"/>
      <c r="K64" s="547"/>
      <c r="L64" s="547"/>
      <c r="M64" s="547"/>
      <c r="N64" s="547"/>
      <c r="O64" s="547"/>
      <c r="P64" s="547"/>
      <c r="Q64" s="547"/>
      <c r="R64" s="547"/>
      <c r="S64" s="547"/>
      <c r="T64" s="547"/>
      <c r="U64" s="547"/>
      <c r="V64" s="547"/>
      <c r="W64" s="633">
        <f>EVALUATIE!W119</f>
        <v>0</v>
      </c>
      <c r="X64" s="634"/>
      <c r="Y64" s="54"/>
      <c r="Z64" s="338"/>
      <c r="AA64" s="336"/>
      <c r="AB64" s="335"/>
      <c r="AC64" s="337"/>
      <c r="AD64" s="54"/>
      <c r="AE64" s="54"/>
      <c r="AF64" s="54"/>
      <c r="AG64" s="54"/>
    </row>
    <row r="65" spans="1:33" s="2" customFormat="1" ht="12.75" hidden="1" customHeight="1" x14ac:dyDescent="0.3">
      <c r="A65" s="52"/>
      <c r="B65" s="547">
        <f>EVALUATIE!B120</f>
        <v>0</v>
      </c>
      <c r="C65" s="547"/>
      <c r="D65" s="547"/>
      <c r="E65" s="547"/>
      <c r="F65" s="547"/>
      <c r="G65" s="547"/>
      <c r="H65" s="547"/>
      <c r="I65" s="547"/>
      <c r="J65" s="547"/>
      <c r="K65" s="547"/>
      <c r="L65" s="547"/>
      <c r="M65" s="547"/>
      <c r="N65" s="547"/>
      <c r="O65" s="547"/>
      <c r="P65" s="547"/>
      <c r="Q65" s="547"/>
      <c r="R65" s="547"/>
      <c r="S65" s="547"/>
      <c r="T65" s="547"/>
      <c r="U65" s="547"/>
      <c r="V65" s="547"/>
      <c r="W65" s="633">
        <f>EVALUATIE!W120</f>
        <v>0</v>
      </c>
      <c r="X65" s="634"/>
      <c r="Y65" s="54"/>
      <c r="Z65" s="335"/>
      <c r="AA65" s="336"/>
      <c r="AB65" s="335"/>
      <c r="AC65" s="337"/>
      <c r="AD65" s="54"/>
      <c r="AE65" s="54"/>
      <c r="AF65" s="54"/>
      <c r="AG65" s="54"/>
    </row>
    <row r="66" spans="1:33" s="2" customFormat="1" ht="12.75" hidden="1" customHeight="1" x14ac:dyDescent="0.3">
      <c r="A66" s="52"/>
      <c r="B66" s="547">
        <f>EVALUATIE!B121</f>
        <v>0</v>
      </c>
      <c r="C66" s="547"/>
      <c r="D66" s="547"/>
      <c r="E66" s="547"/>
      <c r="F66" s="547"/>
      <c r="G66" s="547"/>
      <c r="H66" s="547"/>
      <c r="I66" s="547"/>
      <c r="J66" s="547"/>
      <c r="K66" s="547"/>
      <c r="L66" s="547"/>
      <c r="M66" s="547"/>
      <c r="N66" s="547"/>
      <c r="O66" s="547"/>
      <c r="P66" s="547"/>
      <c r="Q66" s="547"/>
      <c r="R66" s="547"/>
      <c r="S66" s="547"/>
      <c r="T66" s="547"/>
      <c r="U66" s="547"/>
      <c r="V66" s="547"/>
      <c r="W66" s="633">
        <f>EVALUATIE!W121</f>
        <v>0</v>
      </c>
      <c r="X66" s="634"/>
      <c r="Y66" s="54"/>
      <c r="Z66" s="335"/>
      <c r="AA66" s="336"/>
      <c r="AB66" s="335"/>
      <c r="AC66" s="337"/>
      <c r="AD66" s="54"/>
      <c r="AE66" s="54"/>
      <c r="AF66" s="54"/>
      <c r="AG66" s="54"/>
    </row>
    <row r="67" spans="1:33" s="2" customFormat="1" ht="12.75" hidden="1" customHeight="1" x14ac:dyDescent="0.3">
      <c r="A67" s="52"/>
      <c r="B67" s="547">
        <f>EVALUATIE!B122</f>
        <v>0</v>
      </c>
      <c r="C67" s="547"/>
      <c r="D67" s="547"/>
      <c r="E67" s="547"/>
      <c r="F67" s="547"/>
      <c r="G67" s="547"/>
      <c r="H67" s="547"/>
      <c r="I67" s="547"/>
      <c r="J67" s="547"/>
      <c r="K67" s="547"/>
      <c r="L67" s="547"/>
      <c r="M67" s="547"/>
      <c r="N67" s="547"/>
      <c r="O67" s="547"/>
      <c r="P67" s="547"/>
      <c r="Q67" s="547"/>
      <c r="R67" s="547"/>
      <c r="S67" s="547"/>
      <c r="T67" s="547"/>
      <c r="U67" s="547"/>
      <c r="V67" s="547"/>
      <c r="W67" s="633">
        <f>EVALUATIE!W122</f>
        <v>0</v>
      </c>
      <c r="X67" s="634"/>
      <c r="Y67" s="54"/>
      <c r="Z67" s="335"/>
      <c r="AA67" s="336"/>
      <c r="AB67" s="335"/>
      <c r="AC67" s="337"/>
      <c r="AD67" s="54"/>
      <c r="AE67" s="54"/>
      <c r="AF67" s="54"/>
      <c r="AG67" s="54"/>
    </row>
    <row r="68" spans="1:33" s="2" customFormat="1" ht="12.75" hidden="1" customHeight="1" x14ac:dyDescent="0.3">
      <c r="A68" s="52"/>
      <c r="B68" s="547">
        <f>EVALUATIE!B123</f>
        <v>0</v>
      </c>
      <c r="C68" s="547"/>
      <c r="D68" s="547"/>
      <c r="E68" s="547"/>
      <c r="F68" s="547"/>
      <c r="G68" s="547"/>
      <c r="H68" s="547"/>
      <c r="I68" s="547"/>
      <c r="J68" s="547"/>
      <c r="K68" s="547"/>
      <c r="L68" s="547"/>
      <c r="M68" s="547"/>
      <c r="N68" s="547"/>
      <c r="O68" s="547"/>
      <c r="P68" s="547"/>
      <c r="Q68" s="547"/>
      <c r="R68" s="547"/>
      <c r="S68" s="547"/>
      <c r="T68" s="547"/>
      <c r="U68" s="547"/>
      <c r="V68" s="547"/>
      <c r="W68" s="633">
        <f>EVALUATIE!W123</f>
        <v>0</v>
      </c>
      <c r="X68" s="634"/>
      <c r="Y68" s="54"/>
      <c r="Z68" s="335"/>
      <c r="AA68" s="336"/>
      <c r="AB68" s="335"/>
      <c r="AC68" s="337"/>
      <c r="AD68" s="54"/>
      <c r="AE68" s="54"/>
      <c r="AF68" s="54"/>
      <c r="AG68" s="54"/>
    </row>
    <row r="69" spans="1:33" s="2" customFormat="1" ht="12.75" hidden="1" customHeight="1" x14ac:dyDescent="0.3">
      <c r="A69" s="52"/>
      <c r="B69" s="547">
        <f>EVALUATIE!B124</f>
        <v>0</v>
      </c>
      <c r="C69" s="547"/>
      <c r="D69" s="547"/>
      <c r="E69" s="547"/>
      <c r="F69" s="547"/>
      <c r="G69" s="547"/>
      <c r="H69" s="547"/>
      <c r="I69" s="547"/>
      <c r="J69" s="547"/>
      <c r="K69" s="547"/>
      <c r="L69" s="547"/>
      <c r="M69" s="547"/>
      <c r="N69" s="547"/>
      <c r="O69" s="547"/>
      <c r="P69" s="547"/>
      <c r="Q69" s="547"/>
      <c r="R69" s="547"/>
      <c r="S69" s="547"/>
      <c r="T69" s="547"/>
      <c r="U69" s="547"/>
      <c r="V69" s="547"/>
      <c r="W69" s="633">
        <f>EVALUATIE!W124</f>
        <v>0</v>
      </c>
      <c r="X69" s="634"/>
      <c r="Y69" s="54"/>
      <c r="Z69" s="335"/>
      <c r="AA69" s="336"/>
      <c r="AB69" s="335"/>
      <c r="AC69" s="337"/>
      <c r="AD69" s="54"/>
      <c r="AE69" s="54"/>
      <c r="AF69" s="54"/>
      <c r="AG69" s="54"/>
    </row>
    <row r="70" spans="1:33" s="2" customFormat="1" ht="12.75" hidden="1" customHeight="1" x14ac:dyDescent="0.3">
      <c r="A70" s="52"/>
      <c r="B70" s="547">
        <f>EVALUATIE!B125</f>
        <v>0</v>
      </c>
      <c r="C70" s="547"/>
      <c r="D70" s="547"/>
      <c r="E70" s="547"/>
      <c r="F70" s="547"/>
      <c r="G70" s="547"/>
      <c r="H70" s="547"/>
      <c r="I70" s="547"/>
      <c r="J70" s="547"/>
      <c r="K70" s="547"/>
      <c r="L70" s="547"/>
      <c r="M70" s="547"/>
      <c r="N70" s="547"/>
      <c r="O70" s="547"/>
      <c r="P70" s="547"/>
      <c r="Q70" s="547"/>
      <c r="R70" s="547"/>
      <c r="S70" s="547"/>
      <c r="T70" s="547"/>
      <c r="U70" s="547"/>
      <c r="V70" s="547"/>
      <c r="W70" s="633">
        <f>EVALUATIE!W125</f>
        <v>0</v>
      </c>
      <c r="X70" s="634"/>
      <c r="Y70" s="54"/>
      <c r="Z70" s="335"/>
      <c r="AA70" s="336"/>
      <c r="AB70" s="335"/>
      <c r="AC70" s="337"/>
      <c r="AD70" s="54"/>
      <c r="AE70" s="54"/>
      <c r="AF70" s="54"/>
      <c r="AG70" s="54"/>
    </row>
    <row r="71" spans="1:33" s="2" customFormat="1" ht="12.75" hidden="1" customHeight="1" x14ac:dyDescent="0.3">
      <c r="A71" s="52"/>
      <c r="B71" s="547">
        <f>EVALUATIE!B126</f>
        <v>0</v>
      </c>
      <c r="C71" s="547"/>
      <c r="D71" s="547"/>
      <c r="E71" s="547"/>
      <c r="F71" s="547"/>
      <c r="G71" s="547"/>
      <c r="H71" s="547"/>
      <c r="I71" s="547"/>
      <c r="J71" s="547"/>
      <c r="K71" s="547"/>
      <c r="L71" s="547"/>
      <c r="M71" s="547"/>
      <c r="N71" s="547"/>
      <c r="O71" s="547"/>
      <c r="P71" s="547"/>
      <c r="Q71" s="547"/>
      <c r="R71" s="547"/>
      <c r="S71" s="547"/>
      <c r="T71" s="547"/>
      <c r="U71" s="547"/>
      <c r="V71" s="547"/>
      <c r="W71" s="633">
        <f>EVALUATIE!W126</f>
        <v>0</v>
      </c>
      <c r="X71" s="634"/>
      <c r="Y71" s="54"/>
      <c r="Z71" s="335"/>
      <c r="AA71" s="336"/>
      <c r="AB71" s="335"/>
      <c r="AC71" s="337"/>
      <c r="AD71" s="54"/>
      <c r="AE71" s="54"/>
      <c r="AF71" s="54"/>
      <c r="AG71" s="54"/>
    </row>
    <row r="72" spans="1:33" s="2" customFormat="1" ht="12.75" hidden="1" customHeight="1" x14ac:dyDescent="0.3">
      <c r="A72" s="52"/>
      <c r="B72" s="547">
        <f>EVALUATIE!B127</f>
        <v>0</v>
      </c>
      <c r="C72" s="547"/>
      <c r="D72" s="547"/>
      <c r="E72" s="547"/>
      <c r="F72" s="547"/>
      <c r="G72" s="547"/>
      <c r="H72" s="547"/>
      <c r="I72" s="547"/>
      <c r="J72" s="547"/>
      <c r="K72" s="547"/>
      <c r="L72" s="547"/>
      <c r="M72" s="547"/>
      <c r="N72" s="547"/>
      <c r="O72" s="547"/>
      <c r="P72" s="547"/>
      <c r="Q72" s="547"/>
      <c r="R72" s="547"/>
      <c r="S72" s="547"/>
      <c r="T72" s="547"/>
      <c r="U72" s="547"/>
      <c r="V72" s="547"/>
      <c r="W72" s="633">
        <f>EVALUATIE!W127</f>
        <v>0</v>
      </c>
      <c r="X72" s="634"/>
      <c r="Y72" s="54"/>
      <c r="Z72" s="335"/>
      <c r="AA72" s="336"/>
      <c r="AB72" s="335"/>
      <c r="AC72" s="337"/>
      <c r="AD72" s="54"/>
      <c r="AE72" s="54"/>
      <c r="AF72" s="54"/>
      <c r="AG72" s="54"/>
    </row>
    <row r="73" spans="1:33" s="2" customFormat="1" ht="12.75" hidden="1" customHeight="1" x14ac:dyDescent="0.3">
      <c r="A73" s="52"/>
      <c r="B73" s="547">
        <f>EVALUATIE!B128</f>
        <v>0</v>
      </c>
      <c r="C73" s="547"/>
      <c r="D73" s="547"/>
      <c r="E73" s="547"/>
      <c r="F73" s="547"/>
      <c r="G73" s="547"/>
      <c r="H73" s="547"/>
      <c r="I73" s="547"/>
      <c r="J73" s="547"/>
      <c r="K73" s="547"/>
      <c r="L73" s="547"/>
      <c r="M73" s="547"/>
      <c r="N73" s="547"/>
      <c r="O73" s="547"/>
      <c r="P73" s="547"/>
      <c r="Q73" s="547"/>
      <c r="R73" s="547"/>
      <c r="S73" s="547"/>
      <c r="T73" s="547"/>
      <c r="U73" s="547"/>
      <c r="V73" s="547"/>
      <c r="W73" s="633">
        <f>EVALUATIE!W128</f>
        <v>0</v>
      </c>
      <c r="X73" s="634"/>
      <c r="Y73" s="54"/>
      <c r="Z73" s="335"/>
      <c r="AA73" s="336"/>
      <c r="AB73" s="335"/>
      <c r="AC73" s="337"/>
      <c r="AD73" s="54"/>
      <c r="AE73" s="54"/>
      <c r="AF73" s="54"/>
      <c r="AG73" s="54"/>
    </row>
    <row r="74" spans="1:33" s="2" customFormat="1" ht="15" hidden="1" thickBot="1" x14ac:dyDescent="0.35">
      <c r="A74" s="12"/>
      <c r="B74" s="513"/>
      <c r="C74" s="513"/>
      <c r="D74" s="513"/>
      <c r="E74" s="513"/>
      <c r="F74" s="513"/>
      <c r="G74" s="513"/>
      <c r="H74" s="513"/>
      <c r="I74" s="513"/>
      <c r="J74" s="513"/>
      <c r="K74" s="513"/>
      <c r="L74" s="513"/>
      <c r="M74" s="513"/>
      <c r="N74" s="513"/>
      <c r="O74" s="513"/>
      <c r="P74" s="513"/>
      <c r="Q74" s="513"/>
      <c r="R74" s="513"/>
      <c r="S74" s="513"/>
      <c r="T74" s="513"/>
      <c r="U74" s="513"/>
      <c r="V74" s="513"/>
      <c r="W74" s="513"/>
      <c r="X74" s="513"/>
      <c r="AC74" s="176"/>
    </row>
    <row r="75" spans="1:33" s="2" customFormat="1" ht="12.75" hidden="1" customHeight="1" thickBot="1" x14ac:dyDescent="0.35">
      <c r="A75" s="13"/>
      <c r="B75" s="637"/>
      <c r="C75" s="637"/>
      <c r="D75" s="637"/>
      <c r="E75" s="637"/>
      <c r="F75" s="637"/>
      <c r="G75" s="637"/>
      <c r="H75" s="637"/>
      <c r="I75" s="637"/>
      <c r="J75" s="637"/>
      <c r="K75" s="637"/>
      <c r="L75" s="637"/>
      <c r="M75" s="637"/>
      <c r="N75" s="637"/>
      <c r="O75" s="637"/>
      <c r="P75" s="637"/>
      <c r="Q75" s="637"/>
      <c r="R75" s="637"/>
      <c r="S75" s="637"/>
      <c r="T75" s="637"/>
      <c r="U75" s="637"/>
      <c r="V75" s="637"/>
      <c r="W75" s="635">
        <f>EVALUATIE!W112</f>
        <v>0</v>
      </c>
      <c r="X75" s="636"/>
      <c r="Y75" s="54"/>
      <c r="Z75" s="637"/>
      <c r="AA75" s="364"/>
      <c r="AB75" s="364"/>
      <c r="AC75" s="175">
        <f>SUM(AC59:AC73)</f>
        <v>0</v>
      </c>
      <c r="AD75" s="54"/>
      <c r="AE75" s="54"/>
      <c r="AF75" s="54"/>
      <c r="AG75" s="54"/>
    </row>
    <row r="76" spans="1:33" s="2" customFormat="1" ht="8.4" customHeight="1" x14ac:dyDescent="0.3">
      <c r="A76" s="12"/>
      <c r="B76" s="358"/>
      <c r="C76" s="358"/>
      <c r="D76" s="358"/>
      <c r="E76" s="358"/>
      <c r="F76" s="358"/>
      <c r="G76" s="358"/>
      <c r="H76" s="358"/>
      <c r="I76" s="358"/>
      <c r="J76" s="358"/>
      <c r="K76" s="358"/>
      <c r="L76" s="358"/>
      <c r="M76" s="358"/>
      <c r="N76" s="358"/>
      <c r="O76" s="358"/>
      <c r="P76" s="358"/>
      <c r="Q76" s="358"/>
      <c r="R76" s="358"/>
      <c r="S76" s="358"/>
      <c r="T76" s="358"/>
      <c r="U76" s="358"/>
      <c r="V76" s="358"/>
      <c r="W76" s="358"/>
      <c r="X76" s="358"/>
    </row>
    <row r="77" spans="1:33" s="2" customFormat="1" ht="15" hidden="1" customHeight="1" thickBot="1" x14ac:dyDescent="0.35">
      <c r="A77" s="96"/>
      <c r="B77" s="629" t="str">
        <f>EVALUATIE!B139</f>
        <v>Project 3:</v>
      </c>
      <c r="C77" s="630"/>
      <c r="D77" s="631">
        <f>AANVRAAG!D155</f>
        <v>0</v>
      </c>
      <c r="E77" s="631"/>
      <c r="F77" s="631"/>
      <c r="G77" s="631"/>
      <c r="H77" s="631"/>
      <c r="I77" s="631"/>
      <c r="J77" s="631"/>
      <c r="K77" s="631"/>
      <c r="L77" s="631"/>
      <c r="M77" s="631"/>
      <c r="N77" s="631"/>
      <c r="O77" s="631"/>
      <c r="P77" s="631"/>
      <c r="Q77" s="631"/>
      <c r="R77" s="631"/>
      <c r="S77" s="631"/>
      <c r="T77" s="631"/>
      <c r="U77" s="631"/>
      <c r="V77" s="631"/>
      <c r="W77" s="631"/>
      <c r="X77" s="631"/>
      <c r="Y77" s="631"/>
      <c r="Z77" s="631"/>
      <c r="AA77" s="631"/>
      <c r="AB77" s="631"/>
      <c r="AC77" s="632"/>
    </row>
    <row r="78" spans="1:33" s="2" customFormat="1" ht="15" hidden="1" customHeight="1" x14ac:dyDescent="0.3">
      <c r="A78" s="52"/>
      <c r="B78" s="379" t="s">
        <v>17</v>
      </c>
      <c r="C78" s="379"/>
      <c r="D78" s="557">
        <f>EVALUATIE!D140</f>
        <v>0</v>
      </c>
      <c r="E78" s="557"/>
      <c r="F78" s="557"/>
      <c r="G78" s="557"/>
      <c r="H78" s="557"/>
      <c r="I78" s="557"/>
      <c r="J78" s="557"/>
      <c r="K78" s="557"/>
      <c r="L78" s="557"/>
      <c r="M78" s="557"/>
      <c r="N78" s="557"/>
      <c r="O78" s="557"/>
      <c r="P78" s="557"/>
      <c r="Q78" s="557"/>
      <c r="R78" s="557"/>
      <c r="S78" s="557"/>
      <c r="T78" s="557"/>
      <c r="U78" s="557"/>
      <c r="V78" s="557"/>
      <c r="W78" s="557"/>
      <c r="X78" s="557"/>
      <c r="Y78" s="557"/>
      <c r="Z78" s="557"/>
      <c r="AA78" s="557"/>
      <c r="AB78" s="557"/>
      <c r="AC78" s="557"/>
    </row>
    <row r="79" spans="1:33" s="2" customFormat="1" ht="15" hidden="1" customHeight="1" x14ac:dyDescent="0.3">
      <c r="A79" s="52"/>
      <c r="B79" s="379" t="s">
        <v>224</v>
      </c>
      <c r="C79" s="379"/>
      <c r="D79" s="557">
        <f>EVALUATIE!D141</f>
        <v>0</v>
      </c>
      <c r="E79" s="557"/>
      <c r="F79" s="557"/>
      <c r="G79" s="557"/>
      <c r="H79" s="557"/>
      <c r="I79" s="557"/>
      <c r="J79" s="557"/>
      <c r="K79" s="557"/>
      <c r="L79" s="557"/>
      <c r="M79" s="557"/>
      <c r="N79" s="557"/>
      <c r="O79" s="557"/>
      <c r="P79" s="557"/>
      <c r="Q79" s="557"/>
      <c r="R79" s="557"/>
      <c r="S79" s="557"/>
      <c r="T79" s="557"/>
      <c r="U79" s="557"/>
      <c r="V79" s="557"/>
      <c r="W79" s="557"/>
      <c r="X79" s="557"/>
      <c r="Y79" s="557"/>
      <c r="Z79" s="557"/>
      <c r="AA79" s="557"/>
      <c r="AB79" s="557"/>
      <c r="AC79" s="557"/>
    </row>
    <row r="80" spans="1:33" s="2" customFormat="1" ht="7.95" hidden="1" customHeight="1" x14ac:dyDescent="0.3">
      <c r="A80" s="12"/>
      <c r="B80" s="358"/>
      <c r="C80" s="358"/>
      <c r="D80" s="358"/>
      <c r="E80" s="358"/>
      <c r="F80" s="358"/>
      <c r="G80" s="358"/>
      <c r="H80" s="358"/>
      <c r="I80" s="358"/>
      <c r="J80" s="358"/>
      <c r="K80" s="358"/>
      <c r="L80" s="358"/>
      <c r="M80" s="358"/>
      <c r="N80" s="358"/>
      <c r="O80" s="358"/>
      <c r="P80" s="358"/>
      <c r="Q80" s="358"/>
      <c r="R80" s="358"/>
      <c r="S80" s="358"/>
      <c r="T80" s="358"/>
      <c r="U80" s="358"/>
      <c r="V80" s="358"/>
      <c r="W80" s="358"/>
      <c r="X80" s="358"/>
    </row>
    <row r="81" spans="1:33" s="2" customFormat="1" ht="15" hidden="1" customHeight="1" x14ac:dyDescent="0.3">
      <c r="A81" s="96"/>
      <c r="B81" s="542" t="s">
        <v>659</v>
      </c>
      <c r="C81" s="543"/>
      <c r="D81" s="543"/>
      <c r="E81" s="543"/>
      <c r="F81" s="543"/>
      <c r="G81" s="543"/>
      <c r="H81" s="543"/>
      <c r="I81" s="543"/>
      <c r="J81" s="543"/>
      <c r="K81" s="543"/>
      <c r="L81" s="543"/>
      <c r="M81" s="543"/>
      <c r="N81" s="543"/>
      <c r="O81" s="543"/>
      <c r="P81" s="543"/>
      <c r="Q81" s="543"/>
      <c r="R81" s="543"/>
      <c r="S81" s="543"/>
      <c r="T81" s="543"/>
      <c r="U81" s="543"/>
      <c r="V81" s="543"/>
      <c r="W81" s="543"/>
      <c r="X81" s="544"/>
      <c r="Z81" s="609" t="s">
        <v>658</v>
      </c>
      <c r="AA81" s="609"/>
      <c r="AB81" s="609"/>
      <c r="AC81" s="609"/>
    </row>
    <row r="82" spans="1:33" s="2" customFormat="1" ht="7.95" hidden="1" customHeight="1" x14ac:dyDescent="0.3">
      <c r="A82" s="12"/>
      <c r="B82" s="82"/>
      <c r="C82" s="82"/>
      <c r="D82" s="82"/>
      <c r="E82" s="82"/>
      <c r="F82" s="82"/>
      <c r="G82" s="82"/>
      <c r="H82" s="82"/>
      <c r="I82" s="82"/>
      <c r="J82" s="82"/>
      <c r="K82" s="82"/>
      <c r="L82" s="82"/>
      <c r="M82" s="82"/>
      <c r="N82" s="82"/>
      <c r="O82" s="82"/>
      <c r="P82" s="82"/>
      <c r="Q82" s="82"/>
      <c r="R82" s="82"/>
      <c r="S82" s="82"/>
      <c r="T82" s="82"/>
      <c r="U82" s="82"/>
      <c r="V82" s="82"/>
      <c r="W82" s="82"/>
      <c r="X82" s="82"/>
    </row>
    <row r="83" spans="1:33" s="2" customFormat="1" ht="15" hidden="1" customHeight="1" x14ac:dyDescent="0.3">
      <c r="A83" s="96"/>
      <c r="B83" s="609" t="s">
        <v>617</v>
      </c>
      <c r="C83" s="609"/>
      <c r="D83" s="609"/>
      <c r="E83" s="609"/>
      <c r="F83" s="609"/>
      <c r="G83" s="609"/>
      <c r="H83" s="609"/>
      <c r="I83" s="609"/>
      <c r="J83" s="609"/>
      <c r="K83" s="609"/>
      <c r="L83" s="609"/>
      <c r="M83" s="609"/>
      <c r="N83" s="609"/>
      <c r="O83" s="609"/>
      <c r="P83" s="609"/>
      <c r="Q83" s="609"/>
      <c r="R83" s="609"/>
      <c r="S83" s="609"/>
      <c r="T83" s="609"/>
      <c r="U83" s="609"/>
      <c r="V83" s="609"/>
      <c r="W83" s="626" t="s">
        <v>618</v>
      </c>
      <c r="X83" s="626"/>
      <c r="Z83" s="152" t="s">
        <v>657</v>
      </c>
      <c r="AA83" s="152" t="s">
        <v>619</v>
      </c>
      <c r="AB83" s="153" t="s">
        <v>620</v>
      </c>
      <c r="AC83" s="152" t="s">
        <v>618</v>
      </c>
    </row>
    <row r="84" spans="1:33" s="2" customFormat="1" hidden="1" x14ac:dyDescent="0.3">
      <c r="A84" s="12"/>
      <c r="B84" s="513"/>
      <c r="C84" s="513"/>
      <c r="D84" s="513"/>
      <c r="E84" s="513"/>
      <c r="F84" s="513"/>
      <c r="G84" s="513"/>
      <c r="H84" s="513"/>
      <c r="I84" s="513"/>
      <c r="J84" s="513"/>
      <c r="K84" s="513"/>
      <c r="L84" s="513"/>
      <c r="M84" s="513"/>
      <c r="N84" s="513"/>
      <c r="O84" s="513"/>
      <c r="P84" s="513"/>
      <c r="Q84" s="513"/>
      <c r="R84" s="513"/>
      <c r="S84" s="513"/>
      <c r="T84" s="513"/>
      <c r="U84" s="513"/>
      <c r="V84" s="513"/>
      <c r="W84" s="358"/>
      <c r="X84" s="358"/>
    </row>
    <row r="85" spans="1:33" s="2" customFormat="1" ht="12.75" hidden="1" customHeight="1" x14ac:dyDescent="0.3">
      <c r="A85" s="52"/>
      <c r="B85" s="547">
        <f>EVALUATIE!B166</f>
        <v>0</v>
      </c>
      <c r="C85" s="547"/>
      <c r="D85" s="547"/>
      <c r="E85" s="547"/>
      <c r="F85" s="547"/>
      <c r="G85" s="547"/>
      <c r="H85" s="547"/>
      <c r="I85" s="547"/>
      <c r="J85" s="547"/>
      <c r="K85" s="547"/>
      <c r="L85" s="547"/>
      <c r="M85" s="547"/>
      <c r="N85" s="547"/>
      <c r="O85" s="547"/>
      <c r="P85" s="547"/>
      <c r="Q85" s="547"/>
      <c r="R85" s="547"/>
      <c r="S85" s="547"/>
      <c r="T85" s="547"/>
      <c r="U85" s="547"/>
      <c r="V85" s="547"/>
      <c r="W85" s="633">
        <f>EVALUATIE!W166</f>
        <v>0</v>
      </c>
      <c r="X85" s="634"/>
      <c r="Y85" s="54"/>
      <c r="Z85" s="335"/>
      <c r="AA85" s="336"/>
      <c r="AB85" s="335"/>
      <c r="AC85" s="337"/>
      <c r="AD85" s="54"/>
      <c r="AE85" s="54"/>
      <c r="AF85" s="54"/>
      <c r="AG85" s="54"/>
    </row>
    <row r="86" spans="1:33" s="2" customFormat="1" ht="12.75" hidden="1" customHeight="1" x14ac:dyDescent="0.3">
      <c r="A86" s="52"/>
      <c r="B86" s="547">
        <f>EVALUATIE!B167</f>
        <v>0</v>
      </c>
      <c r="C86" s="547"/>
      <c r="D86" s="547"/>
      <c r="E86" s="547"/>
      <c r="F86" s="547"/>
      <c r="G86" s="547"/>
      <c r="H86" s="547"/>
      <c r="I86" s="547"/>
      <c r="J86" s="547"/>
      <c r="K86" s="547"/>
      <c r="L86" s="547"/>
      <c r="M86" s="547"/>
      <c r="N86" s="547"/>
      <c r="O86" s="547"/>
      <c r="P86" s="547"/>
      <c r="Q86" s="547"/>
      <c r="R86" s="547"/>
      <c r="S86" s="547"/>
      <c r="T86" s="547"/>
      <c r="U86" s="547"/>
      <c r="V86" s="547"/>
      <c r="W86" s="633">
        <f>EVALUATIE!W167</f>
        <v>0</v>
      </c>
      <c r="X86" s="634"/>
      <c r="Y86" s="54"/>
      <c r="Z86" s="335"/>
      <c r="AA86" s="336"/>
      <c r="AB86" s="335"/>
      <c r="AC86" s="337"/>
      <c r="AD86" s="54"/>
      <c r="AE86" s="54"/>
      <c r="AF86" s="54"/>
      <c r="AG86" s="54"/>
    </row>
    <row r="87" spans="1:33" s="2" customFormat="1" ht="12.75" hidden="1" customHeight="1" x14ac:dyDescent="0.3">
      <c r="A87" s="52"/>
      <c r="B87" s="547">
        <f>EVALUATIE!B168</f>
        <v>0</v>
      </c>
      <c r="C87" s="547"/>
      <c r="D87" s="547"/>
      <c r="E87" s="547"/>
      <c r="F87" s="547"/>
      <c r="G87" s="547"/>
      <c r="H87" s="547"/>
      <c r="I87" s="547"/>
      <c r="J87" s="547"/>
      <c r="K87" s="547"/>
      <c r="L87" s="547"/>
      <c r="M87" s="547"/>
      <c r="N87" s="547"/>
      <c r="O87" s="547"/>
      <c r="P87" s="547"/>
      <c r="Q87" s="547"/>
      <c r="R87" s="547"/>
      <c r="S87" s="547"/>
      <c r="T87" s="547"/>
      <c r="U87" s="547"/>
      <c r="V87" s="547"/>
      <c r="W87" s="633">
        <f>EVALUATIE!W168</f>
        <v>0</v>
      </c>
      <c r="X87" s="634"/>
      <c r="Y87" s="54"/>
      <c r="Z87" s="335"/>
      <c r="AA87" s="336"/>
      <c r="AB87" s="335"/>
      <c r="AC87" s="337"/>
      <c r="AD87" s="54"/>
      <c r="AE87" s="54"/>
      <c r="AF87" s="54"/>
      <c r="AG87" s="54"/>
    </row>
    <row r="88" spans="1:33" s="2" customFormat="1" ht="12.75" hidden="1" customHeight="1" x14ac:dyDescent="0.3">
      <c r="A88" s="52"/>
      <c r="B88" s="547">
        <f>EVALUATIE!B169</f>
        <v>0</v>
      </c>
      <c r="C88" s="547"/>
      <c r="D88" s="547"/>
      <c r="E88" s="547"/>
      <c r="F88" s="547"/>
      <c r="G88" s="547"/>
      <c r="H88" s="547"/>
      <c r="I88" s="547"/>
      <c r="J88" s="547"/>
      <c r="K88" s="547"/>
      <c r="L88" s="547"/>
      <c r="M88" s="547"/>
      <c r="N88" s="547"/>
      <c r="O88" s="547"/>
      <c r="P88" s="547"/>
      <c r="Q88" s="547"/>
      <c r="R88" s="547"/>
      <c r="S88" s="547"/>
      <c r="T88" s="547"/>
      <c r="U88" s="547"/>
      <c r="V88" s="547"/>
      <c r="W88" s="633">
        <f>EVALUATIE!W169</f>
        <v>0</v>
      </c>
      <c r="X88" s="634"/>
      <c r="Y88" s="54"/>
      <c r="Z88" s="335"/>
      <c r="AA88" s="336"/>
      <c r="AB88" s="335"/>
      <c r="AC88" s="337"/>
      <c r="AD88" s="54"/>
      <c r="AE88" s="54"/>
      <c r="AF88" s="54"/>
      <c r="AG88" s="54"/>
    </row>
    <row r="89" spans="1:33" s="2" customFormat="1" ht="12.75" hidden="1" customHeight="1" x14ac:dyDescent="0.3">
      <c r="A89" s="52"/>
      <c r="B89" s="547">
        <f>EVALUATIE!B170</f>
        <v>0</v>
      </c>
      <c r="C89" s="547"/>
      <c r="D89" s="547"/>
      <c r="E89" s="547"/>
      <c r="F89" s="547"/>
      <c r="G89" s="547"/>
      <c r="H89" s="547"/>
      <c r="I89" s="547"/>
      <c r="J89" s="547"/>
      <c r="K89" s="547"/>
      <c r="L89" s="547"/>
      <c r="M89" s="547"/>
      <c r="N89" s="547"/>
      <c r="O89" s="547"/>
      <c r="P89" s="547"/>
      <c r="Q89" s="547"/>
      <c r="R89" s="547"/>
      <c r="S89" s="547"/>
      <c r="T89" s="547"/>
      <c r="U89" s="547"/>
      <c r="V89" s="547"/>
      <c r="W89" s="633">
        <f>EVALUATIE!W170</f>
        <v>0</v>
      </c>
      <c r="X89" s="634"/>
      <c r="Y89" s="54"/>
      <c r="Z89" s="335"/>
      <c r="AA89" s="336"/>
      <c r="AB89" s="335"/>
      <c r="AC89" s="337"/>
      <c r="AD89" s="54"/>
      <c r="AE89" s="54"/>
      <c r="AF89" s="54"/>
      <c r="AG89" s="54"/>
    </row>
    <row r="90" spans="1:33" s="2" customFormat="1" ht="12.75" hidden="1" customHeight="1" x14ac:dyDescent="0.3">
      <c r="A90" s="52"/>
      <c r="B90" s="547">
        <f>EVALUATIE!B171</f>
        <v>0</v>
      </c>
      <c r="C90" s="547"/>
      <c r="D90" s="547"/>
      <c r="E90" s="547"/>
      <c r="F90" s="547"/>
      <c r="G90" s="547"/>
      <c r="H90" s="547"/>
      <c r="I90" s="547"/>
      <c r="J90" s="547"/>
      <c r="K90" s="547"/>
      <c r="L90" s="547"/>
      <c r="M90" s="547"/>
      <c r="N90" s="547"/>
      <c r="O90" s="547"/>
      <c r="P90" s="547"/>
      <c r="Q90" s="547"/>
      <c r="R90" s="547"/>
      <c r="S90" s="547"/>
      <c r="T90" s="547"/>
      <c r="U90" s="547"/>
      <c r="V90" s="547"/>
      <c r="W90" s="633">
        <f>EVALUATIE!W171</f>
        <v>0</v>
      </c>
      <c r="X90" s="634"/>
      <c r="Y90" s="54"/>
      <c r="Z90" s="338"/>
      <c r="AA90" s="336"/>
      <c r="AB90" s="335"/>
      <c r="AC90" s="337"/>
      <c r="AD90" s="54"/>
      <c r="AE90" s="54"/>
      <c r="AF90" s="54"/>
      <c r="AG90" s="54"/>
    </row>
    <row r="91" spans="1:33" s="2" customFormat="1" ht="12.75" hidden="1" customHeight="1" x14ac:dyDescent="0.3">
      <c r="A91" s="52"/>
      <c r="B91" s="547">
        <f>EVALUATIE!B172</f>
        <v>0</v>
      </c>
      <c r="C91" s="547"/>
      <c r="D91" s="547"/>
      <c r="E91" s="547"/>
      <c r="F91" s="547"/>
      <c r="G91" s="547"/>
      <c r="H91" s="547"/>
      <c r="I91" s="547"/>
      <c r="J91" s="547"/>
      <c r="K91" s="547"/>
      <c r="L91" s="547"/>
      <c r="M91" s="547"/>
      <c r="N91" s="547"/>
      <c r="O91" s="547"/>
      <c r="P91" s="547"/>
      <c r="Q91" s="547"/>
      <c r="R91" s="547"/>
      <c r="S91" s="547"/>
      <c r="T91" s="547"/>
      <c r="U91" s="547"/>
      <c r="V91" s="547"/>
      <c r="W91" s="633">
        <f>EVALUATIE!W172</f>
        <v>0</v>
      </c>
      <c r="X91" s="634"/>
      <c r="Y91" s="54"/>
      <c r="Z91" s="335"/>
      <c r="AA91" s="336"/>
      <c r="AB91" s="335"/>
      <c r="AC91" s="337"/>
      <c r="AD91" s="54"/>
      <c r="AE91" s="54"/>
      <c r="AF91" s="54"/>
      <c r="AG91" s="54"/>
    </row>
    <row r="92" spans="1:33" s="2" customFormat="1" ht="12.75" hidden="1" customHeight="1" x14ac:dyDescent="0.3">
      <c r="A92" s="52"/>
      <c r="B92" s="547">
        <f>EVALUATIE!B173</f>
        <v>0</v>
      </c>
      <c r="C92" s="547"/>
      <c r="D92" s="547"/>
      <c r="E92" s="547"/>
      <c r="F92" s="547"/>
      <c r="G92" s="547"/>
      <c r="H92" s="547"/>
      <c r="I92" s="547"/>
      <c r="J92" s="547"/>
      <c r="K92" s="547"/>
      <c r="L92" s="547"/>
      <c r="M92" s="547"/>
      <c r="N92" s="547"/>
      <c r="O92" s="547"/>
      <c r="P92" s="547"/>
      <c r="Q92" s="547"/>
      <c r="R92" s="547"/>
      <c r="S92" s="547"/>
      <c r="T92" s="547"/>
      <c r="U92" s="547"/>
      <c r="V92" s="547"/>
      <c r="W92" s="633">
        <f>EVALUATIE!W173</f>
        <v>0</v>
      </c>
      <c r="X92" s="634"/>
      <c r="Y92" s="54"/>
      <c r="Z92" s="335"/>
      <c r="AA92" s="336"/>
      <c r="AB92" s="335"/>
      <c r="AC92" s="337"/>
      <c r="AD92" s="54"/>
      <c r="AE92" s="54"/>
      <c r="AF92" s="54"/>
      <c r="AG92" s="54"/>
    </row>
    <row r="93" spans="1:33" s="2" customFormat="1" ht="12.75" hidden="1" customHeight="1" x14ac:dyDescent="0.3">
      <c r="A93" s="52"/>
      <c r="B93" s="547">
        <f>EVALUATIE!B174</f>
        <v>0</v>
      </c>
      <c r="C93" s="547"/>
      <c r="D93" s="547"/>
      <c r="E93" s="547"/>
      <c r="F93" s="547"/>
      <c r="G93" s="547"/>
      <c r="H93" s="547"/>
      <c r="I93" s="547"/>
      <c r="J93" s="547"/>
      <c r="K93" s="547"/>
      <c r="L93" s="547"/>
      <c r="M93" s="547"/>
      <c r="N93" s="547"/>
      <c r="O93" s="547"/>
      <c r="P93" s="547"/>
      <c r="Q93" s="547"/>
      <c r="R93" s="547"/>
      <c r="S93" s="547"/>
      <c r="T93" s="547"/>
      <c r="U93" s="547"/>
      <c r="V93" s="547"/>
      <c r="W93" s="633">
        <f>EVALUATIE!W174</f>
        <v>0</v>
      </c>
      <c r="X93" s="634"/>
      <c r="Y93" s="54"/>
      <c r="Z93" s="335"/>
      <c r="AA93" s="336"/>
      <c r="AB93" s="335"/>
      <c r="AC93" s="337"/>
      <c r="AD93" s="54"/>
      <c r="AE93" s="54"/>
      <c r="AF93" s="54"/>
      <c r="AG93" s="54"/>
    </row>
    <row r="94" spans="1:33" s="2" customFormat="1" ht="12.75" hidden="1" customHeight="1" x14ac:dyDescent="0.3">
      <c r="A94" s="52"/>
      <c r="B94" s="547">
        <f>EVALUATIE!B175</f>
        <v>0</v>
      </c>
      <c r="C94" s="547"/>
      <c r="D94" s="547"/>
      <c r="E94" s="547"/>
      <c r="F94" s="547"/>
      <c r="G94" s="547"/>
      <c r="H94" s="547"/>
      <c r="I94" s="547"/>
      <c r="J94" s="547"/>
      <c r="K94" s="547"/>
      <c r="L94" s="547"/>
      <c r="M94" s="547"/>
      <c r="N94" s="547"/>
      <c r="O94" s="547"/>
      <c r="P94" s="547"/>
      <c r="Q94" s="547"/>
      <c r="R94" s="547"/>
      <c r="S94" s="547"/>
      <c r="T94" s="547"/>
      <c r="U94" s="547"/>
      <c r="V94" s="547"/>
      <c r="W94" s="633">
        <f>EVALUATIE!W175</f>
        <v>0</v>
      </c>
      <c r="X94" s="634"/>
      <c r="Y94" s="54"/>
      <c r="Z94" s="335"/>
      <c r="AA94" s="336"/>
      <c r="AB94" s="335"/>
      <c r="AC94" s="337"/>
      <c r="AD94" s="54"/>
      <c r="AE94" s="54"/>
      <c r="AF94" s="54"/>
      <c r="AG94" s="54"/>
    </row>
    <row r="95" spans="1:33" s="2" customFormat="1" ht="12.75" hidden="1" customHeight="1" x14ac:dyDescent="0.3">
      <c r="A95" s="52"/>
      <c r="B95" s="547">
        <f>EVALUATIE!B176</f>
        <v>0</v>
      </c>
      <c r="C95" s="547"/>
      <c r="D95" s="547"/>
      <c r="E95" s="547"/>
      <c r="F95" s="547"/>
      <c r="G95" s="547"/>
      <c r="H95" s="547"/>
      <c r="I95" s="547"/>
      <c r="J95" s="547"/>
      <c r="K95" s="547"/>
      <c r="L95" s="547"/>
      <c r="M95" s="547"/>
      <c r="N95" s="547"/>
      <c r="O95" s="547"/>
      <c r="P95" s="547"/>
      <c r="Q95" s="547"/>
      <c r="R95" s="547"/>
      <c r="S95" s="547"/>
      <c r="T95" s="547"/>
      <c r="U95" s="547"/>
      <c r="V95" s="547"/>
      <c r="W95" s="633">
        <f>EVALUATIE!W176</f>
        <v>0</v>
      </c>
      <c r="X95" s="634"/>
      <c r="Y95" s="54"/>
      <c r="Z95" s="335"/>
      <c r="AA95" s="336"/>
      <c r="AB95" s="335"/>
      <c r="AC95" s="337"/>
      <c r="AD95" s="54"/>
      <c r="AE95" s="54"/>
      <c r="AF95" s="54"/>
      <c r="AG95" s="54"/>
    </row>
    <row r="96" spans="1:33" s="2" customFormat="1" ht="12.75" hidden="1" customHeight="1" x14ac:dyDescent="0.3">
      <c r="A96" s="52"/>
      <c r="B96" s="547">
        <f>EVALUATIE!B177</f>
        <v>0</v>
      </c>
      <c r="C96" s="547"/>
      <c r="D96" s="547"/>
      <c r="E96" s="547"/>
      <c r="F96" s="547"/>
      <c r="G96" s="547"/>
      <c r="H96" s="547"/>
      <c r="I96" s="547"/>
      <c r="J96" s="547"/>
      <c r="K96" s="547"/>
      <c r="L96" s="547"/>
      <c r="M96" s="547"/>
      <c r="N96" s="547"/>
      <c r="O96" s="547"/>
      <c r="P96" s="547"/>
      <c r="Q96" s="547"/>
      <c r="R96" s="547"/>
      <c r="S96" s="547"/>
      <c r="T96" s="547"/>
      <c r="U96" s="547"/>
      <c r="V96" s="547"/>
      <c r="W96" s="633">
        <f>EVALUATIE!W177</f>
        <v>0</v>
      </c>
      <c r="X96" s="634"/>
      <c r="Y96" s="54"/>
      <c r="Z96" s="335"/>
      <c r="AA96" s="336"/>
      <c r="AB96" s="335"/>
      <c r="AC96" s="337"/>
      <c r="AD96" s="54"/>
      <c r="AE96" s="54"/>
      <c r="AF96" s="54"/>
      <c r="AG96" s="54"/>
    </row>
    <row r="97" spans="1:33" s="2" customFormat="1" ht="12.75" hidden="1" customHeight="1" x14ac:dyDescent="0.3">
      <c r="A97" s="52"/>
      <c r="B97" s="547">
        <f>EVALUATIE!B178</f>
        <v>0</v>
      </c>
      <c r="C97" s="547"/>
      <c r="D97" s="547"/>
      <c r="E97" s="547"/>
      <c r="F97" s="547"/>
      <c r="G97" s="547"/>
      <c r="H97" s="547"/>
      <c r="I97" s="547"/>
      <c r="J97" s="547"/>
      <c r="K97" s="547"/>
      <c r="L97" s="547"/>
      <c r="M97" s="547"/>
      <c r="N97" s="547"/>
      <c r="O97" s="547"/>
      <c r="P97" s="547"/>
      <c r="Q97" s="547"/>
      <c r="R97" s="547"/>
      <c r="S97" s="547"/>
      <c r="T97" s="547"/>
      <c r="U97" s="547"/>
      <c r="V97" s="547"/>
      <c r="W97" s="633">
        <f>EVALUATIE!W178</f>
        <v>0</v>
      </c>
      <c r="X97" s="634"/>
      <c r="Y97" s="54"/>
      <c r="Z97" s="335"/>
      <c r="AA97" s="336"/>
      <c r="AB97" s="335"/>
      <c r="AC97" s="337"/>
      <c r="AD97" s="54"/>
      <c r="AE97" s="54"/>
      <c r="AF97" s="54"/>
      <c r="AG97" s="54"/>
    </row>
    <row r="98" spans="1:33" s="2" customFormat="1" ht="12.75" hidden="1" customHeight="1" x14ac:dyDescent="0.3">
      <c r="A98" s="52"/>
      <c r="B98" s="547">
        <f>EVALUATIE!B179</f>
        <v>0</v>
      </c>
      <c r="C98" s="547"/>
      <c r="D98" s="547"/>
      <c r="E98" s="547"/>
      <c r="F98" s="547"/>
      <c r="G98" s="547"/>
      <c r="H98" s="547"/>
      <c r="I98" s="547"/>
      <c r="J98" s="547"/>
      <c r="K98" s="547"/>
      <c r="L98" s="547"/>
      <c r="M98" s="547"/>
      <c r="N98" s="547"/>
      <c r="O98" s="547"/>
      <c r="P98" s="547"/>
      <c r="Q98" s="547"/>
      <c r="R98" s="547"/>
      <c r="S98" s="547"/>
      <c r="T98" s="547"/>
      <c r="U98" s="547"/>
      <c r="V98" s="547"/>
      <c r="W98" s="633">
        <f>EVALUATIE!W179</f>
        <v>0</v>
      </c>
      <c r="X98" s="634"/>
      <c r="Y98" s="54"/>
      <c r="Z98" s="335"/>
      <c r="AA98" s="336"/>
      <c r="AB98" s="335"/>
      <c r="AC98" s="337"/>
      <c r="AD98" s="54"/>
      <c r="AE98" s="54"/>
      <c r="AF98" s="54"/>
      <c r="AG98" s="54"/>
    </row>
    <row r="99" spans="1:33" s="2" customFormat="1" ht="12.75" hidden="1" customHeight="1" x14ac:dyDescent="0.3">
      <c r="A99" s="52"/>
      <c r="B99" s="547">
        <f>EVALUATIE!B180</f>
        <v>0</v>
      </c>
      <c r="C99" s="547"/>
      <c r="D99" s="547"/>
      <c r="E99" s="547"/>
      <c r="F99" s="547"/>
      <c r="G99" s="547"/>
      <c r="H99" s="547"/>
      <c r="I99" s="547"/>
      <c r="J99" s="547"/>
      <c r="K99" s="547"/>
      <c r="L99" s="547"/>
      <c r="M99" s="547"/>
      <c r="N99" s="547"/>
      <c r="O99" s="547"/>
      <c r="P99" s="547"/>
      <c r="Q99" s="547"/>
      <c r="R99" s="547"/>
      <c r="S99" s="547"/>
      <c r="T99" s="547"/>
      <c r="U99" s="547"/>
      <c r="V99" s="547"/>
      <c r="W99" s="633">
        <f>EVALUATIE!W180</f>
        <v>0</v>
      </c>
      <c r="X99" s="634"/>
      <c r="Y99" s="54"/>
      <c r="Z99" s="335"/>
      <c r="AA99" s="336"/>
      <c r="AB99" s="335"/>
      <c r="AC99" s="337"/>
      <c r="AD99" s="54"/>
      <c r="AE99" s="54"/>
      <c r="AF99" s="54"/>
      <c r="AG99" s="54"/>
    </row>
    <row r="100" spans="1:33" s="2" customFormat="1" ht="7.95" hidden="1" customHeight="1" thickBot="1" x14ac:dyDescent="0.35">
      <c r="A100" s="12"/>
      <c r="B100" s="513"/>
      <c r="C100" s="513"/>
      <c r="D100" s="513"/>
      <c r="E100" s="513"/>
      <c r="F100" s="513"/>
      <c r="G100" s="513"/>
      <c r="H100" s="513"/>
      <c r="I100" s="513"/>
      <c r="J100" s="513"/>
      <c r="K100" s="513"/>
      <c r="L100" s="513"/>
      <c r="M100" s="513"/>
      <c r="N100" s="513"/>
      <c r="O100" s="513"/>
      <c r="P100" s="513"/>
      <c r="Q100" s="513"/>
      <c r="R100" s="513"/>
      <c r="S100" s="513"/>
      <c r="T100" s="513"/>
      <c r="U100" s="513"/>
      <c r="V100" s="513"/>
      <c r="W100" s="513"/>
      <c r="X100" s="513"/>
    </row>
    <row r="101" spans="1:33" s="2" customFormat="1" ht="12.75" hidden="1" customHeight="1" thickBot="1" x14ac:dyDescent="0.35">
      <c r="A101" s="13"/>
      <c r="B101" s="637"/>
      <c r="C101" s="637"/>
      <c r="D101" s="637"/>
      <c r="E101" s="637"/>
      <c r="F101" s="637"/>
      <c r="G101" s="637"/>
      <c r="H101" s="637"/>
      <c r="I101" s="637"/>
      <c r="J101" s="637"/>
      <c r="K101" s="637"/>
      <c r="L101" s="637"/>
      <c r="M101" s="637"/>
      <c r="N101" s="637"/>
      <c r="O101" s="637"/>
      <c r="P101" s="637"/>
      <c r="Q101" s="637"/>
      <c r="R101" s="637"/>
      <c r="S101" s="637"/>
      <c r="T101" s="637"/>
      <c r="U101" s="637"/>
      <c r="V101" s="637"/>
      <c r="W101" s="635">
        <f>EVALUATIE!W164</f>
        <v>0</v>
      </c>
      <c r="X101" s="636"/>
      <c r="Y101" s="54"/>
      <c r="Z101" s="637"/>
      <c r="AA101" s="364"/>
      <c r="AB101" s="364"/>
      <c r="AC101" s="175">
        <f>SUM(AC85:AC99)</f>
        <v>0</v>
      </c>
      <c r="AD101" s="54"/>
      <c r="AE101" s="54"/>
      <c r="AF101" s="54"/>
      <c r="AG101" s="54"/>
    </row>
    <row r="102" spans="1:33" s="2" customFormat="1" ht="7.95" hidden="1" customHeight="1" x14ac:dyDescent="0.3">
      <c r="A102" s="12"/>
      <c r="B102" s="358"/>
      <c r="C102" s="358"/>
      <c r="D102" s="358"/>
      <c r="E102" s="358"/>
      <c r="F102" s="358"/>
      <c r="G102" s="358"/>
      <c r="H102" s="358"/>
      <c r="I102" s="358"/>
      <c r="J102" s="358"/>
      <c r="K102" s="358"/>
      <c r="L102" s="358"/>
      <c r="M102" s="358"/>
      <c r="N102" s="358"/>
      <c r="O102" s="358"/>
      <c r="P102" s="358"/>
      <c r="Q102" s="358"/>
      <c r="R102" s="358"/>
      <c r="S102" s="358"/>
      <c r="T102" s="358"/>
      <c r="U102" s="358"/>
      <c r="V102" s="358"/>
      <c r="W102" s="358"/>
      <c r="X102" s="358"/>
    </row>
    <row r="103" spans="1:33" s="2" customFormat="1" ht="15" hidden="1" customHeight="1" thickBot="1" x14ac:dyDescent="0.35">
      <c r="A103" s="96"/>
      <c r="B103" s="629" t="str">
        <f>EVALUATIE!B191</f>
        <v>Project 4:</v>
      </c>
      <c r="C103" s="630"/>
      <c r="D103" s="631">
        <f>EVALUATIE!D191</f>
        <v>0</v>
      </c>
      <c r="E103" s="631"/>
      <c r="F103" s="631"/>
      <c r="G103" s="631"/>
      <c r="H103" s="631"/>
      <c r="I103" s="631"/>
      <c r="J103" s="631"/>
      <c r="K103" s="631"/>
      <c r="L103" s="631"/>
      <c r="M103" s="631"/>
      <c r="N103" s="631"/>
      <c r="O103" s="631"/>
      <c r="P103" s="631"/>
      <c r="Q103" s="631"/>
      <c r="R103" s="631"/>
      <c r="S103" s="631"/>
      <c r="T103" s="631"/>
      <c r="U103" s="631"/>
      <c r="V103" s="631"/>
      <c r="W103" s="631"/>
      <c r="X103" s="631"/>
      <c r="Y103" s="631"/>
      <c r="Z103" s="631"/>
      <c r="AA103" s="631"/>
      <c r="AB103" s="631"/>
      <c r="AC103" s="632"/>
    </row>
    <row r="104" spans="1:33" s="2" customFormat="1" ht="15" hidden="1" customHeight="1" x14ac:dyDescent="0.3">
      <c r="A104" s="52"/>
      <c r="B104" s="379" t="s">
        <v>17</v>
      </c>
      <c r="C104" s="379"/>
      <c r="D104" s="557">
        <f>EVALUATIE!D192</f>
        <v>0</v>
      </c>
      <c r="E104" s="557"/>
      <c r="F104" s="557"/>
      <c r="G104" s="557"/>
      <c r="H104" s="557"/>
      <c r="I104" s="557"/>
      <c r="J104" s="557"/>
      <c r="K104" s="557"/>
      <c r="L104" s="557"/>
      <c r="M104" s="557"/>
      <c r="N104" s="557"/>
      <c r="O104" s="557"/>
      <c r="P104" s="557"/>
      <c r="Q104" s="557"/>
      <c r="R104" s="557"/>
      <c r="S104" s="557"/>
      <c r="T104" s="557"/>
      <c r="U104" s="557"/>
      <c r="V104" s="557"/>
      <c r="W104" s="557"/>
      <c r="X104" s="557"/>
      <c r="Y104" s="557"/>
      <c r="Z104" s="557"/>
      <c r="AA104" s="557"/>
      <c r="AB104" s="557"/>
      <c r="AC104" s="557"/>
    </row>
    <row r="105" spans="1:33" s="2" customFormat="1" ht="15" hidden="1" customHeight="1" x14ac:dyDescent="0.3">
      <c r="A105" s="52"/>
      <c r="B105" s="379" t="s">
        <v>224</v>
      </c>
      <c r="C105" s="379"/>
      <c r="D105" s="557">
        <f>EVALUATIE!D193</f>
        <v>0</v>
      </c>
      <c r="E105" s="557"/>
      <c r="F105" s="557"/>
      <c r="G105" s="557"/>
      <c r="H105" s="557"/>
      <c r="I105" s="557"/>
      <c r="J105" s="557"/>
      <c r="K105" s="557"/>
      <c r="L105" s="557"/>
      <c r="M105" s="557"/>
      <c r="N105" s="557"/>
      <c r="O105" s="557"/>
      <c r="P105" s="557"/>
      <c r="Q105" s="557"/>
      <c r="R105" s="557"/>
      <c r="S105" s="557"/>
      <c r="T105" s="557"/>
      <c r="U105" s="557"/>
      <c r="V105" s="557"/>
      <c r="W105" s="557"/>
      <c r="X105" s="557"/>
      <c r="Y105" s="557"/>
      <c r="Z105" s="557"/>
      <c r="AA105" s="557"/>
      <c r="AB105" s="557"/>
      <c r="AC105" s="557"/>
    </row>
    <row r="106" spans="1:33" s="2" customFormat="1" ht="7.95" hidden="1" customHeight="1" x14ac:dyDescent="0.3">
      <c r="A106" s="12"/>
      <c r="B106" s="358"/>
      <c r="C106" s="358"/>
      <c r="D106" s="358"/>
      <c r="E106" s="358"/>
      <c r="F106" s="358"/>
      <c r="G106" s="358"/>
      <c r="H106" s="358"/>
      <c r="I106" s="358"/>
      <c r="J106" s="358"/>
      <c r="K106" s="358"/>
      <c r="L106" s="358"/>
      <c r="M106" s="358"/>
      <c r="N106" s="358"/>
      <c r="O106" s="358"/>
      <c r="P106" s="358"/>
      <c r="Q106" s="358"/>
      <c r="R106" s="358"/>
      <c r="S106" s="358"/>
      <c r="T106" s="358"/>
      <c r="U106" s="358"/>
      <c r="V106" s="358"/>
      <c r="W106" s="358"/>
      <c r="X106" s="358"/>
    </row>
    <row r="107" spans="1:33" s="2" customFormat="1" ht="15" hidden="1" customHeight="1" x14ac:dyDescent="0.3">
      <c r="A107" s="96"/>
      <c r="B107" s="542" t="s">
        <v>659</v>
      </c>
      <c r="C107" s="543"/>
      <c r="D107" s="543"/>
      <c r="E107" s="543"/>
      <c r="F107" s="543"/>
      <c r="G107" s="543"/>
      <c r="H107" s="543"/>
      <c r="I107" s="543"/>
      <c r="J107" s="543"/>
      <c r="K107" s="543"/>
      <c r="L107" s="543"/>
      <c r="M107" s="543"/>
      <c r="N107" s="543"/>
      <c r="O107" s="543"/>
      <c r="P107" s="543"/>
      <c r="Q107" s="543"/>
      <c r="R107" s="543"/>
      <c r="S107" s="543"/>
      <c r="T107" s="543"/>
      <c r="U107" s="543"/>
      <c r="V107" s="543"/>
      <c r="W107" s="543"/>
      <c r="X107" s="544"/>
      <c r="Z107" s="609" t="s">
        <v>658</v>
      </c>
      <c r="AA107" s="609"/>
      <c r="AB107" s="609"/>
      <c r="AC107" s="609"/>
    </row>
    <row r="108" spans="1:33" s="2" customFormat="1" ht="7.95" hidden="1" customHeight="1" x14ac:dyDescent="0.3">
      <c r="A108" s="12"/>
      <c r="B108" s="82"/>
      <c r="C108" s="82"/>
      <c r="D108" s="82"/>
      <c r="E108" s="82"/>
      <c r="F108" s="82"/>
      <c r="G108" s="82"/>
      <c r="H108" s="82"/>
      <c r="I108" s="82"/>
      <c r="J108" s="82"/>
      <c r="K108" s="82"/>
      <c r="L108" s="82"/>
      <c r="M108" s="82"/>
      <c r="N108" s="82"/>
      <c r="O108" s="82"/>
      <c r="P108" s="82"/>
      <c r="Q108" s="82"/>
      <c r="R108" s="82"/>
      <c r="S108" s="82"/>
      <c r="T108" s="82"/>
      <c r="U108" s="82"/>
      <c r="V108" s="82"/>
      <c r="W108" s="82"/>
      <c r="X108" s="82"/>
    </row>
    <row r="109" spans="1:33" s="2" customFormat="1" ht="15" hidden="1" customHeight="1" x14ac:dyDescent="0.3">
      <c r="A109" s="96"/>
      <c r="B109" s="609" t="s">
        <v>617</v>
      </c>
      <c r="C109" s="609"/>
      <c r="D109" s="609"/>
      <c r="E109" s="609"/>
      <c r="F109" s="609"/>
      <c r="G109" s="609"/>
      <c r="H109" s="609"/>
      <c r="I109" s="609"/>
      <c r="J109" s="609"/>
      <c r="K109" s="609"/>
      <c r="L109" s="609"/>
      <c r="M109" s="609"/>
      <c r="N109" s="609"/>
      <c r="O109" s="609"/>
      <c r="P109" s="609"/>
      <c r="Q109" s="609"/>
      <c r="R109" s="609"/>
      <c r="S109" s="609"/>
      <c r="T109" s="609"/>
      <c r="U109" s="609"/>
      <c r="V109" s="609"/>
      <c r="W109" s="626" t="s">
        <v>618</v>
      </c>
      <c r="X109" s="626"/>
      <c r="Z109" s="152" t="s">
        <v>657</v>
      </c>
      <c r="AA109" s="152" t="s">
        <v>619</v>
      </c>
      <c r="AB109" s="153" t="s">
        <v>620</v>
      </c>
      <c r="AC109" s="152" t="s">
        <v>618</v>
      </c>
    </row>
    <row r="110" spans="1:33" s="2" customFormat="1" hidden="1" x14ac:dyDescent="0.3">
      <c r="A110" s="12"/>
      <c r="B110" s="513"/>
      <c r="C110" s="513"/>
      <c r="D110" s="513"/>
      <c r="E110" s="513"/>
      <c r="F110" s="513"/>
      <c r="G110" s="513"/>
      <c r="H110" s="513"/>
      <c r="I110" s="513"/>
      <c r="J110" s="513"/>
      <c r="K110" s="513"/>
      <c r="L110" s="513"/>
      <c r="M110" s="513"/>
      <c r="N110" s="513"/>
      <c r="O110" s="513"/>
      <c r="P110" s="513"/>
      <c r="Q110" s="513"/>
      <c r="R110" s="513"/>
      <c r="S110" s="513"/>
      <c r="T110" s="513"/>
      <c r="U110" s="513"/>
      <c r="V110" s="513"/>
      <c r="W110" s="358"/>
      <c r="X110" s="358"/>
    </row>
    <row r="111" spans="1:33" s="2" customFormat="1" ht="12.75" hidden="1" customHeight="1" x14ac:dyDescent="0.3">
      <c r="A111" s="52"/>
      <c r="B111" s="547">
        <f>EVALUATIE!B216</f>
        <v>0</v>
      </c>
      <c r="C111" s="547"/>
      <c r="D111" s="547"/>
      <c r="E111" s="547"/>
      <c r="F111" s="547"/>
      <c r="G111" s="547"/>
      <c r="H111" s="547"/>
      <c r="I111" s="547"/>
      <c r="J111" s="547"/>
      <c r="K111" s="547"/>
      <c r="L111" s="547"/>
      <c r="M111" s="547"/>
      <c r="N111" s="547"/>
      <c r="O111" s="547"/>
      <c r="P111" s="547"/>
      <c r="Q111" s="547"/>
      <c r="R111" s="547"/>
      <c r="S111" s="547"/>
      <c r="T111" s="547"/>
      <c r="U111" s="547"/>
      <c r="V111" s="547"/>
      <c r="W111" s="633">
        <f>EVALUATIE!W216</f>
        <v>0</v>
      </c>
      <c r="X111" s="634"/>
      <c r="Y111" s="54"/>
      <c r="Z111" s="335"/>
      <c r="AA111" s="336"/>
      <c r="AB111" s="335"/>
      <c r="AC111" s="337"/>
      <c r="AD111" s="54"/>
      <c r="AE111" s="54"/>
      <c r="AF111" s="54"/>
      <c r="AG111" s="54"/>
    </row>
    <row r="112" spans="1:33" s="2" customFormat="1" ht="12.75" hidden="1" customHeight="1" x14ac:dyDescent="0.3">
      <c r="A112" s="52"/>
      <c r="B112" s="547">
        <f>EVALUATIE!B217</f>
        <v>0</v>
      </c>
      <c r="C112" s="547"/>
      <c r="D112" s="547"/>
      <c r="E112" s="547"/>
      <c r="F112" s="547"/>
      <c r="G112" s="547"/>
      <c r="H112" s="547"/>
      <c r="I112" s="547"/>
      <c r="J112" s="547"/>
      <c r="K112" s="547"/>
      <c r="L112" s="547"/>
      <c r="M112" s="547"/>
      <c r="N112" s="547"/>
      <c r="O112" s="547"/>
      <c r="P112" s="547"/>
      <c r="Q112" s="547"/>
      <c r="R112" s="547"/>
      <c r="S112" s="547"/>
      <c r="T112" s="547"/>
      <c r="U112" s="547"/>
      <c r="V112" s="547"/>
      <c r="W112" s="633">
        <f>EVALUATIE!W217</f>
        <v>0</v>
      </c>
      <c r="X112" s="634"/>
      <c r="Y112" s="54"/>
      <c r="Z112" s="335"/>
      <c r="AA112" s="336"/>
      <c r="AB112" s="335"/>
      <c r="AC112" s="337"/>
      <c r="AD112" s="54"/>
      <c r="AE112" s="54"/>
      <c r="AF112" s="54"/>
      <c r="AG112" s="54"/>
    </row>
    <row r="113" spans="1:33" s="2" customFormat="1" ht="12.75" hidden="1" customHeight="1" x14ac:dyDescent="0.3">
      <c r="A113" s="52"/>
      <c r="B113" s="547">
        <f>EVALUATIE!B218</f>
        <v>0</v>
      </c>
      <c r="C113" s="547"/>
      <c r="D113" s="547"/>
      <c r="E113" s="547"/>
      <c r="F113" s="547"/>
      <c r="G113" s="547"/>
      <c r="H113" s="547"/>
      <c r="I113" s="547"/>
      <c r="J113" s="547"/>
      <c r="K113" s="547"/>
      <c r="L113" s="547"/>
      <c r="M113" s="547"/>
      <c r="N113" s="547"/>
      <c r="O113" s="547"/>
      <c r="P113" s="547"/>
      <c r="Q113" s="547"/>
      <c r="R113" s="547"/>
      <c r="S113" s="547"/>
      <c r="T113" s="547"/>
      <c r="U113" s="547"/>
      <c r="V113" s="547"/>
      <c r="W113" s="633">
        <f>EVALUATIE!W218</f>
        <v>0</v>
      </c>
      <c r="X113" s="634"/>
      <c r="Y113" s="54"/>
      <c r="Z113" s="335"/>
      <c r="AA113" s="336"/>
      <c r="AB113" s="335"/>
      <c r="AC113" s="337"/>
      <c r="AD113" s="54"/>
      <c r="AE113" s="54"/>
      <c r="AF113" s="54"/>
      <c r="AG113" s="54"/>
    </row>
    <row r="114" spans="1:33" s="2" customFormat="1" ht="12.75" hidden="1" customHeight="1" x14ac:dyDescent="0.3">
      <c r="A114" s="52"/>
      <c r="B114" s="547">
        <f>EVALUATIE!B219</f>
        <v>0</v>
      </c>
      <c r="C114" s="547"/>
      <c r="D114" s="547"/>
      <c r="E114" s="547"/>
      <c r="F114" s="547"/>
      <c r="G114" s="547"/>
      <c r="H114" s="547"/>
      <c r="I114" s="547"/>
      <c r="J114" s="547"/>
      <c r="K114" s="547"/>
      <c r="L114" s="547"/>
      <c r="M114" s="547"/>
      <c r="N114" s="547"/>
      <c r="O114" s="547"/>
      <c r="P114" s="547"/>
      <c r="Q114" s="547"/>
      <c r="R114" s="547"/>
      <c r="S114" s="547"/>
      <c r="T114" s="547"/>
      <c r="U114" s="547"/>
      <c r="V114" s="547"/>
      <c r="W114" s="633">
        <f>EVALUATIE!W219</f>
        <v>0</v>
      </c>
      <c r="X114" s="634"/>
      <c r="Y114" s="54"/>
      <c r="Z114" s="335"/>
      <c r="AA114" s="336"/>
      <c r="AB114" s="335"/>
      <c r="AC114" s="337"/>
      <c r="AD114" s="54"/>
      <c r="AE114" s="54"/>
      <c r="AF114" s="54"/>
      <c r="AG114" s="54"/>
    </row>
    <row r="115" spans="1:33" s="2" customFormat="1" ht="12.75" hidden="1" customHeight="1" x14ac:dyDescent="0.3">
      <c r="A115" s="52"/>
      <c r="B115" s="547">
        <f>EVALUATIE!B220</f>
        <v>0</v>
      </c>
      <c r="C115" s="547"/>
      <c r="D115" s="547"/>
      <c r="E115" s="547"/>
      <c r="F115" s="547"/>
      <c r="G115" s="547"/>
      <c r="H115" s="547"/>
      <c r="I115" s="547"/>
      <c r="J115" s="547"/>
      <c r="K115" s="547"/>
      <c r="L115" s="547"/>
      <c r="M115" s="547"/>
      <c r="N115" s="547"/>
      <c r="O115" s="547"/>
      <c r="P115" s="547"/>
      <c r="Q115" s="547"/>
      <c r="R115" s="547"/>
      <c r="S115" s="547"/>
      <c r="T115" s="547"/>
      <c r="U115" s="547"/>
      <c r="V115" s="547"/>
      <c r="W115" s="633">
        <f>EVALUATIE!W220</f>
        <v>0</v>
      </c>
      <c r="X115" s="634"/>
      <c r="Y115" s="54"/>
      <c r="Z115" s="335"/>
      <c r="AA115" s="336"/>
      <c r="AB115" s="335"/>
      <c r="AC115" s="337"/>
      <c r="AD115" s="54"/>
      <c r="AE115" s="54"/>
      <c r="AF115" s="54"/>
      <c r="AG115" s="54"/>
    </row>
    <row r="116" spans="1:33" s="2" customFormat="1" ht="12.75" hidden="1" customHeight="1" x14ac:dyDescent="0.3">
      <c r="A116" s="52"/>
      <c r="B116" s="547">
        <f>EVALUATIE!B221</f>
        <v>0</v>
      </c>
      <c r="C116" s="547"/>
      <c r="D116" s="547"/>
      <c r="E116" s="547"/>
      <c r="F116" s="547"/>
      <c r="G116" s="547"/>
      <c r="H116" s="547"/>
      <c r="I116" s="547"/>
      <c r="J116" s="547"/>
      <c r="K116" s="547"/>
      <c r="L116" s="547"/>
      <c r="M116" s="547"/>
      <c r="N116" s="547"/>
      <c r="O116" s="547"/>
      <c r="P116" s="547"/>
      <c r="Q116" s="547"/>
      <c r="R116" s="547"/>
      <c r="S116" s="547"/>
      <c r="T116" s="547"/>
      <c r="U116" s="547"/>
      <c r="V116" s="547"/>
      <c r="W116" s="633">
        <f>EVALUATIE!W221</f>
        <v>0</v>
      </c>
      <c r="X116" s="634"/>
      <c r="Y116" s="54"/>
      <c r="Z116" s="335"/>
      <c r="AA116" s="336"/>
      <c r="AB116" s="335"/>
      <c r="AC116" s="337"/>
      <c r="AD116" s="54"/>
      <c r="AE116" s="54"/>
      <c r="AF116" s="54"/>
      <c r="AG116" s="54"/>
    </row>
    <row r="117" spans="1:33" s="2" customFormat="1" ht="12.75" hidden="1" customHeight="1" x14ac:dyDescent="0.3">
      <c r="A117" s="52"/>
      <c r="B117" s="547">
        <f>EVALUATIE!B222</f>
        <v>0</v>
      </c>
      <c r="C117" s="547"/>
      <c r="D117" s="547"/>
      <c r="E117" s="547"/>
      <c r="F117" s="547"/>
      <c r="G117" s="547"/>
      <c r="H117" s="547"/>
      <c r="I117" s="547"/>
      <c r="J117" s="547"/>
      <c r="K117" s="547"/>
      <c r="L117" s="547"/>
      <c r="M117" s="547"/>
      <c r="N117" s="547"/>
      <c r="O117" s="547"/>
      <c r="P117" s="547"/>
      <c r="Q117" s="547"/>
      <c r="R117" s="547"/>
      <c r="S117" s="547"/>
      <c r="T117" s="547"/>
      <c r="U117" s="547"/>
      <c r="V117" s="547"/>
      <c r="W117" s="633">
        <f>EVALUATIE!W222</f>
        <v>0</v>
      </c>
      <c r="X117" s="634"/>
      <c r="Y117" s="54"/>
      <c r="Z117" s="335"/>
      <c r="AA117" s="336"/>
      <c r="AB117" s="335"/>
      <c r="AC117" s="337"/>
      <c r="AD117" s="54"/>
      <c r="AE117" s="54"/>
      <c r="AF117" s="54"/>
      <c r="AG117" s="54"/>
    </row>
    <row r="118" spans="1:33" s="2" customFormat="1" ht="12.75" hidden="1" customHeight="1" x14ac:dyDescent="0.3">
      <c r="A118" s="52"/>
      <c r="B118" s="547">
        <f>EVALUATIE!B223</f>
        <v>0</v>
      </c>
      <c r="C118" s="547"/>
      <c r="D118" s="547"/>
      <c r="E118" s="547"/>
      <c r="F118" s="547"/>
      <c r="G118" s="547"/>
      <c r="H118" s="547"/>
      <c r="I118" s="547"/>
      <c r="J118" s="547"/>
      <c r="K118" s="547"/>
      <c r="L118" s="547"/>
      <c r="M118" s="547"/>
      <c r="N118" s="547"/>
      <c r="O118" s="547"/>
      <c r="P118" s="547"/>
      <c r="Q118" s="547"/>
      <c r="R118" s="547"/>
      <c r="S118" s="547"/>
      <c r="T118" s="547"/>
      <c r="U118" s="547"/>
      <c r="V118" s="547"/>
      <c r="W118" s="633">
        <f>EVALUATIE!W223</f>
        <v>0</v>
      </c>
      <c r="X118" s="634"/>
      <c r="Y118" s="54"/>
      <c r="Z118" s="335"/>
      <c r="AA118" s="336"/>
      <c r="AB118" s="335"/>
      <c r="AC118" s="337"/>
      <c r="AD118" s="54"/>
      <c r="AE118" s="54"/>
      <c r="AF118" s="54"/>
      <c r="AG118" s="54"/>
    </row>
    <row r="119" spans="1:33" s="2" customFormat="1" ht="12.75" hidden="1" customHeight="1" x14ac:dyDescent="0.3">
      <c r="A119" s="52"/>
      <c r="B119" s="547">
        <f>EVALUATIE!B224</f>
        <v>0</v>
      </c>
      <c r="C119" s="547"/>
      <c r="D119" s="547"/>
      <c r="E119" s="547"/>
      <c r="F119" s="547"/>
      <c r="G119" s="547"/>
      <c r="H119" s="547"/>
      <c r="I119" s="547"/>
      <c r="J119" s="547"/>
      <c r="K119" s="547"/>
      <c r="L119" s="547"/>
      <c r="M119" s="547"/>
      <c r="N119" s="547"/>
      <c r="O119" s="547"/>
      <c r="P119" s="547"/>
      <c r="Q119" s="547"/>
      <c r="R119" s="547"/>
      <c r="S119" s="547"/>
      <c r="T119" s="547"/>
      <c r="U119" s="547"/>
      <c r="V119" s="547"/>
      <c r="W119" s="633">
        <f>EVALUATIE!W224</f>
        <v>0</v>
      </c>
      <c r="X119" s="634"/>
      <c r="Y119" s="54"/>
      <c r="Z119" s="335"/>
      <c r="AA119" s="336"/>
      <c r="AB119" s="335"/>
      <c r="AC119" s="337"/>
      <c r="AD119" s="54"/>
      <c r="AE119" s="54"/>
      <c r="AF119" s="54"/>
      <c r="AG119" s="54"/>
    </row>
    <row r="120" spans="1:33" s="2" customFormat="1" ht="12.75" hidden="1" customHeight="1" x14ac:dyDescent="0.3">
      <c r="A120" s="52"/>
      <c r="B120" s="547">
        <f>EVALUATIE!B225</f>
        <v>0</v>
      </c>
      <c r="C120" s="547"/>
      <c r="D120" s="547"/>
      <c r="E120" s="547"/>
      <c r="F120" s="547"/>
      <c r="G120" s="547"/>
      <c r="H120" s="547"/>
      <c r="I120" s="547"/>
      <c r="J120" s="547"/>
      <c r="K120" s="547"/>
      <c r="L120" s="547"/>
      <c r="M120" s="547"/>
      <c r="N120" s="547"/>
      <c r="O120" s="547"/>
      <c r="P120" s="547"/>
      <c r="Q120" s="547"/>
      <c r="R120" s="547"/>
      <c r="S120" s="547"/>
      <c r="T120" s="547"/>
      <c r="U120" s="547"/>
      <c r="V120" s="547"/>
      <c r="W120" s="633">
        <f>EVALUATIE!W225</f>
        <v>0</v>
      </c>
      <c r="X120" s="634"/>
      <c r="Y120" s="54"/>
      <c r="Z120" s="335"/>
      <c r="AA120" s="336"/>
      <c r="AB120" s="335"/>
      <c r="AC120" s="337"/>
      <c r="AD120" s="54"/>
      <c r="AE120" s="54"/>
      <c r="AF120" s="54"/>
      <c r="AG120" s="54"/>
    </row>
    <row r="121" spans="1:33" s="2" customFormat="1" ht="12.75" hidden="1" customHeight="1" x14ac:dyDescent="0.3">
      <c r="A121" s="52"/>
      <c r="B121" s="547">
        <f>EVALUATIE!B226</f>
        <v>0</v>
      </c>
      <c r="C121" s="547"/>
      <c r="D121" s="547"/>
      <c r="E121" s="547"/>
      <c r="F121" s="547"/>
      <c r="G121" s="547"/>
      <c r="H121" s="547"/>
      <c r="I121" s="547"/>
      <c r="J121" s="547"/>
      <c r="K121" s="547"/>
      <c r="L121" s="547"/>
      <c r="M121" s="547"/>
      <c r="N121" s="547"/>
      <c r="O121" s="547"/>
      <c r="P121" s="547"/>
      <c r="Q121" s="547"/>
      <c r="R121" s="547"/>
      <c r="S121" s="547"/>
      <c r="T121" s="547"/>
      <c r="U121" s="547"/>
      <c r="V121" s="547"/>
      <c r="W121" s="633">
        <f>EVALUATIE!W226</f>
        <v>0</v>
      </c>
      <c r="X121" s="634"/>
      <c r="Y121" s="54"/>
      <c r="Z121" s="335"/>
      <c r="AA121" s="336"/>
      <c r="AB121" s="335"/>
      <c r="AC121" s="337"/>
      <c r="AD121" s="54"/>
      <c r="AE121" s="54"/>
      <c r="AF121" s="54"/>
      <c r="AG121" s="54"/>
    </row>
    <row r="122" spans="1:33" s="2" customFormat="1" ht="12.75" hidden="1" customHeight="1" x14ac:dyDescent="0.3">
      <c r="A122" s="52"/>
      <c r="B122" s="547">
        <f>EVALUATIE!B227</f>
        <v>0</v>
      </c>
      <c r="C122" s="547"/>
      <c r="D122" s="547"/>
      <c r="E122" s="547"/>
      <c r="F122" s="547"/>
      <c r="G122" s="547"/>
      <c r="H122" s="547"/>
      <c r="I122" s="547"/>
      <c r="J122" s="547"/>
      <c r="K122" s="547"/>
      <c r="L122" s="547"/>
      <c r="M122" s="547"/>
      <c r="N122" s="547"/>
      <c r="O122" s="547"/>
      <c r="P122" s="547"/>
      <c r="Q122" s="547"/>
      <c r="R122" s="547"/>
      <c r="S122" s="547"/>
      <c r="T122" s="547"/>
      <c r="U122" s="547"/>
      <c r="V122" s="547"/>
      <c r="W122" s="633">
        <f>EVALUATIE!W227</f>
        <v>0</v>
      </c>
      <c r="X122" s="634"/>
      <c r="Y122" s="54"/>
      <c r="Z122" s="335"/>
      <c r="AA122" s="336"/>
      <c r="AB122" s="335"/>
      <c r="AC122" s="337"/>
      <c r="AD122" s="54"/>
      <c r="AE122" s="54"/>
      <c r="AF122" s="54"/>
      <c r="AG122" s="54"/>
    </row>
    <row r="123" spans="1:33" s="2" customFormat="1" ht="12.75" hidden="1" customHeight="1" x14ac:dyDescent="0.3">
      <c r="A123" s="52"/>
      <c r="B123" s="547">
        <f>EVALUATIE!B228</f>
        <v>0</v>
      </c>
      <c r="C123" s="547"/>
      <c r="D123" s="547"/>
      <c r="E123" s="547"/>
      <c r="F123" s="547"/>
      <c r="G123" s="547"/>
      <c r="H123" s="547"/>
      <c r="I123" s="547"/>
      <c r="J123" s="547"/>
      <c r="K123" s="547"/>
      <c r="L123" s="547"/>
      <c r="M123" s="547"/>
      <c r="N123" s="547"/>
      <c r="O123" s="547"/>
      <c r="P123" s="547"/>
      <c r="Q123" s="547"/>
      <c r="R123" s="547"/>
      <c r="S123" s="547"/>
      <c r="T123" s="547"/>
      <c r="U123" s="547"/>
      <c r="V123" s="547"/>
      <c r="W123" s="633">
        <f>EVALUATIE!W228</f>
        <v>0</v>
      </c>
      <c r="X123" s="634"/>
      <c r="Y123" s="54"/>
      <c r="Z123" s="335"/>
      <c r="AA123" s="336"/>
      <c r="AB123" s="335"/>
      <c r="AC123" s="337"/>
      <c r="AD123" s="54"/>
      <c r="AE123" s="54"/>
      <c r="AF123" s="54"/>
      <c r="AG123" s="54"/>
    </row>
    <row r="124" spans="1:33" s="2" customFormat="1" ht="12.75" hidden="1" customHeight="1" x14ac:dyDescent="0.3">
      <c r="A124" s="52"/>
      <c r="B124" s="547">
        <f>EVALUATIE!B229</f>
        <v>0</v>
      </c>
      <c r="C124" s="547"/>
      <c r="D124" s="547"/>
      <c r="E124" s="547"/>
      <c r="F124" s="547"/>
      <c r="G124" s="547"/>
      <c r="H124" s="547"/>
      <c r="I124" s="547"/>
      <c r="J124" s="547"/>
      <c r="K124" s="547"/>
      <c r="L124" s="547"/>
      <c r="M124" s="547"/>
      <c r="N124" s="547"/>
      <c r="O124" s="547"/>
      <c r="P124" s="547"/>
      <c r="Q124" s="547"/>
      <c r="R124" s="547"/>
      <c r="S124" s="547"/>
      <c r="T124" s="547"/>
      <c r="U124" s="547"/>
      <c r="V124" s="547"/>
      <c r="W124" s="633">
        <f>EVALUATIE!W229</f>
        <v>0</v>
      </c>
      <c r="X124" s="634"/>
      <c r="Y124" s="54"/>
      <c r="Z124" s="335"/>
      <c r="AA124" s="336"/>
      <c r="AB124" s="335"/>
      <c r="AC124" s="337"/>
      <c r="AD124" s="54"/>
      <c r="AE124" s="54"/>
      <c r="AF124" s="54"/>
      <c r="AG124" s="54"/>
    </row>
    <row r="125" spans="1:33" s="2" customFormat="1" ht="12.75" hidden="1" customHeight="1" x14ac:dyDescent="0.3">
      <c r="A125" s="52"/>
      <c r="B125" s="547">
        <f>EVALUATIE!B230</f>
        <v>0</v>
      </c>
      <c r="C125" s="547"/>
      <c r="D125" s="547"/>
      <c r="E125" s="547"/>
      <c r="F125" s="547"/>
      <c r="G125" s="547"/>
      <c r="H125" s="547"/>
      <c r="I125" s="547"/>
      <c r="J125" s="547"/>
      <c r="K125" s="547"/>
      <c r="L125" s="547"/>
      <c r="M125" s="547"/>
      <c r="N125" s="547"/>
      <c r="O125" s="547"/>
      <c r="P125" s="547"/>
      <c r="Q125" s="547"/>
      <c r="R125" s="547"/>
      <c r="S125" s="547"/>
      <c r="T125" s="547"/>
      <c r="U125" s="547"/>
      <c r="V125" s="547"/>
      <c r="W125" s="633">
        <f>EVALUATIE!W230</f>
        <v>0</v>
      </c>
      <c r="X125" s="634"/>
      <c r="Y125" s="54"/>
      <c r="Z125" s="335"/>
      <c r="AA125" s="336"/>
      <c r="AB125" s="335"/>
      <c r="AC125" s="337"/>
      <c r="AD125" s="54"/>
      <c r="AE125" s="54"/>
      <c r="AF125" s="54"/>
      <c r="AG125" s="54"/>
    </row>
    <row r="126" spans="1:33" s="2" customFormat="1" ht="15" hidden="1" thickBot="1" x14ac:dyDescent="0.35">
      <c r="A126" s="12"/>
      <c r="B126" s="513"/>
      <c r="C126" s="513"/>
      <c r="D126" s="513"/>
      <c r="E126" s="513"/>
      <c r="F126" s="513"/>
      <c r="G126" s="513"/>
      <c r="H126" s="513"/>
      <c r="I126" s="513"/>
      <c r="J126" s="513"/>
      <c r="K126" s="513"/>
      <c r="L126" s="513"/>
      <c r="M126" s="513"/>
      <c r="N126" s="513"/>
      <c r="O126" s="513"/>
      <c r="P126" s="513"/>
      <c r="Q126" s="513"/>
      <c r="R126" s="513"/>
      <c r="S126" s="513"/>
      <c r="T126" s="513"/>
      <c r="U126" s="513"/>
      <c r="V126" s="513"/>
      <c r="W126" s="513"/>
      <c r="X126" s="513"/>
    </row>
    <row r="127" spans="1:33" s="2" customFormat="1" ht="12.75" hidden="1" customHeight="1" thickBot="1" x14ac:dyDescent="0.35">
      <c r="A127" s="13"/>
      <c r="B127" s="637"/>
      <c r="C127" s="637"/>
      <c r="D127" s="637"/>
      <c r="E127" s="637"/>
      <c r="F127" s="637"/>
      <c r="G127" s="637"/>
      <c r="H127" s="637"/>
      <c r="I127" s="637"/>
      <c r="J127" s="637"/>
      <c r="K127" s="637"/>
      <c r="L127" s="637"/>
      <c r="M127" s="637"/>
      <c r="N127" s="637"/>
      <c r="O127" s="637"/>
      <c r="P127" s="637"/>
      <c r="Q127" s="637"/>
      <c r="R127" s="637"/>
      <c r="S127" s="637"/>
      <c r="T127" s="637"/>
      <c r="U127" s="637"/>
      <c r="V127" s="637"/>
      <c r="W127" s="635">
        <f>EVALUATIE!W214</f>
        <v>0</v>
      </c>
      <c r="X127" s="636"/>
      <c r="Y127" s="54"/>
      <c r="Z127" s="637"/>
      <c r="AA127" s="364"/>
      <c r="AB127" s="364"/>
      <c r="AC127" s="175">
        <f>SUM(AC111:AC125)</f>
        <v>0</v>
      </c>
      <c r="AD127" s="54"/>
      <c r="AE127" s="54"/>
      <c r="AF127" s="54"/>
      <c r="AG127" s="54"/>
    </row>
    <row r="128" spans="1:33" s="2" customFormat="1" hidden="1" x14ac:dyDescent="0.3">
      <c r="A128" s="12"/>
      <c r="B128" s="358"/>
      <c r="C128" s="358"/>
      <c r="D128" s="358"/>
      <c r="E128" s="358"/>
      <c r="F128" s="358"/>
      <c r="G128" s="358"/>
      <c r="H128" s="358"/>
      <c r="I128" s="358"/>
      <c r="J128" s="358"/>
      <c r="K128" s="358"/>
      <c r="L128" s="358"/>
      <c r="M128" s="358"/>
      <c r="N128" s="358"/>
      <c r="O128" s="358"/>
      <c r="P128" s="358"/>
      <c r="Q128" s="358"/>
      <c r="R128" s="358"/>
      <c r="S128" s="358"/>
      <c r="T128" s="358"/>
      <c r="U128" s="358"/>
      <c r="V128" s="358"/>
      <c r="W128" s="358"/>
      <c r="X128" s="358"/>
    </row>
    <row r="129" spans="1:33" s="2" customFormat="1" ht="15" hidden="1" customHeight="1" thickBot="1" x14ac:dyDescent="0.35">
      <c r="A129" s="96"/>
      <c r="B129" s="629" t="str">
        <f>EVALUATIE!B241</f>
        <v>Project 5:</v>
      </c>
      <c r="C129" s="630"/>
      <c r="D129" s="631">
        <f>EVALUATIE!D241</f>
        <v>0</v>
      </c>
      <c r="E129" s="631"/>
      <c r="F129" s="631"/>
      <c r="G129" s="631"/>
      <c r="H129" s="631"/>
      <c r="I129" s="631"/>
      <c r="J129" s="631"/>
      <c r="K129" s="631"/>
      <c r="L129" s="631"/>
      <c r="M129" s="631"/>
      <c r="N129" s="631"/>
      <c r="O129" s="631"/>
      <c r="P129" s="631"/>
      <c r="Q129" s="631"/>
      <c r="R129" s="631"/>
      <c r="S129" s="631"/>
      <c r="T129" s="631"/>
      <c r="U129" s="631"/>
      <c r="V129" s="631"/>
      <c r="W129" s="631"/>
      <c r="X129" s="631"/>
      <c r="Y129" s="631"/>
      <c r="Z129" s="631"/>
      <c r="AA129" s="631"/>
      <c r="AB129" s="631"/>
      <c r="AC129" s="632"/>
    </row>
    <row r="130" spans="1:33" s="2" customFormat="1" ht="15" hidden="1" customHeight="1" x14ac:dyDescent="0.3">
      <c r="A130" s="52"/>
      <c r="B130" s="379" t="s">
        <v>17</v>
      </c>
      <c r="C130" s="379"/>
      <c r="D130" s="557">
        <f>EVALUATIE!D242</f>
        <v>0</v>
      </c>
      <c r="E130" s="557"/>
      <c r="F130" s="557"/>
      <c r="G130" s="557"/>
      <c r="H130" s="557"/>
      <c r="I130" s="557"/>
      <c r="J130" s="557"/>
      <c r="K130" s="557"/>
      <c r="L130" s="557"/>
      <c r="M130" s="557"/>
      <c r="N130" s="557"/>
      <c r="O130" s="557"/>
      <c r="P130" s="557"/>
      <c r="Q130" s="557"/>
      <c r="R130" s="557"/>
      <c r="S130" s="557"/>
      <c r="T130" s="557"/>
      <c r="U130" s="557"/>
      <c r="V130" s="557"/>
      <c r="W130" s="557"/>
      <c r="X130" s="557"/>
      <c r="Y130" s="557"/>
      <c r="Z130" s="557"/>
      <c r="AA130" s="557"/>
      <c r="AB130" s="557"/>
      <c r="AC130" s="557"/>
    </row>
    <row r="131" spans="1:33" s="2" customFormat="1" ht="15" hidden="1" customHeight="1" x14ac:dyDescent="0.3">
      <c r="A131" s="52"/>
      <c r="B131" s="379" t="s">
        <v>224</v>
      </c>
      <c r="C131" s="379"/>
      <c r="D131" s="557">
        <f>EVALUATIE!D243</f>
        <v>0</v>
      </c>
      <c r="E131" s="557"/>
      <c r="F131" s="557"/>
      <c r="G131" s="557"/>
      <c r="H131" s="557"/>
      <c r="I131" s="557"/>
      <c r="J131" s="557"/>
      <c r="K131" s="557"/>
      <c r="L131" s="557"/>
      <c r="M131" s="557"/>
      <c r="N131" s="557"/>
      <c r="O131" s="557"/>
      <c r="P131" s="557"/>
      <c r="Q131" s="557"/>
      <c r="R131" s="557"/>
      <c r="S131" s="557"/>
      <c r="T131" s="557"/>
      <c r="U131" s="557"/>
      <c r="V131" s="557"/>
      <c r="W131" s="557"/>
      <c r="X131" s="557"/>
      <c r="Y131" s="557"/>
      <c r="Z131" s="557"/>
      <c r="AA131" s="557"/>
      <c r="AB131" s="557"/>
      <c r="AC131" s="557"/>
    </row>
    <row r="132" spans="1:33" s="2" customFormat="1" ht="7.95" hidden="1" customHeight="1" x14ac:dyDescent="0.3">
      <c r="A132" s="12"/>
      <c r="B132" s="358"/>
      <c r="C132" s="358"/>
      <c r="D132" s="358"/>
      <c r="E132" s="358"/>
      <c r="F132" s="358"/>
      <c r="G132" s="358"/>
      <c r="H132" s="358"/>
      <c r="I132" s="358"/>
      <c r="J132" s="358"/>
      <c r="K132" s="358"/>
      <c r="L132" s="358"/>
      <c r="M132" s="358"/>
      <c r="N132" s="358"/>
      <c r="O132" s="358"/>
      <c r="P132" s="358"/>
      <c r="Q132" s="358"/>
      <c r="R132" s="358"/>
      <c r="S132" s="358"/>
      <c r="T132" s="358"/>
      <c r="U132" s="358"/>
      <c r="V132" s="358"/>
      <c r="W132" s="358"/>
      <c r="X132" s="358"/>
    </row>
    <row r="133" spans="1:33" s="2" customFormat="1" ht="15" hidden="1" customHeight="1" x14ac:dyDescent="0.3">
      <c r="A133" s="96"/>
      <c r="B133" s="542" t="s">
        <v>659</v>
      </c>
      <c r="C133" s="543"/>
      <c r="D133" s="543"/>
      <c r="E133" s="543"/>
      <c r="F133" s="543"/>
      <c r="G133" s="543"/>
      <c r="H133" s="543"/>
      <c r="I133" s="543"/>
      <c r="J133" s="543"/>
      <c r="K133" s="543"/>
      <c r="L133" s="543"/>
      <c r="M133" s="543"/>
      <c r="N133" s="543"/>
      <c r="O133" s="543"/>
      <c r="P133" s="543"/>
      <c r="Q133" s="543"/>
      <c r="R133" s="543"/>
      <c r="S133" s="543"/>
      <c r="T133" s="543"/>
      <c r="U133" s="543"/>
      <c r="V133" s="543"/>
      <c r="W133" s="543"/>
      <c r="X133" s="544"/>
      <c r="Z133" s="609" t="s">
        <v>658</v>
      </c>
      <c r="AA133" s="609"/>
      <c r="AB133" s="609"/>
      <c r="AC133" s="609"/>
    </row>
    <row r="134" spans="1:33" s="2" customFormat="1" ht="7.95" hidden="1" customHeight="1" x14ac:dyDescent="0.3">
      <c r="A134" s="12"/>
      <c r="B134" s="82"/>
      <c r="C134" s="82"/>
      <c r="D134" s="82"/>
      <c r="E134" s="82"/>
      <c r="F134" s="82"/>
      <c r="G134" s="82"/>
      <c r="H134" s="82"/>
      <c r="I134" s="82"/>
      <c r="J134" s="82"/>
      <c r="K134" s="82"/>
      <c r="L134" s="82"/>
      <c r="M134" s="82"/>
      <c r="N134" s="82"/>
      <c r="O134" s="82"/>
      <c r="P134" s="82"/>
      <c r="Q134" s="82"/>
      <c r="R134" s="82"/>
      <c r="S134" s="82"/>
      <c r="T134" s="82"/>
      <c r="U134" s="82"/>
      <c r="V134" s="82"/>
      <c r="W134" s="82"/>
      <c r="X134" s="82"/>
    </row>
    <row r="135" spans="1:33" s="2" customFormat="1" ht="15" hidden="1" customHeight="1" x14ac:dyDescent="0.3">
      <c r="A135" s="96"/>
      <c r="B135" s="609" t="s">
        <v>617</v>
      </c>
      <c r="C135" s="609"/>
      <c r="D135" s="609"/>
      <c r="E135" s="609"/>
      <c r="F135" s="609"/>
      <c r="G135" s="609"/>
      <c r="H135" s="609"/>
      <c r="I135" s="609"/>
      <c r="J135" s="609"/>
      <c r="K135" s="609"/>
      <c r="L135" s="609"/>
      <c r="M135" s="609"/>
      <c r="N135" s="609"/>
      <c r="O135" s="609"/>
      <c r="P135" s="609"/>
      <c r="Q135" s="609"/>
      <c r="R135" s="609"/>
      <c r="S135" s="609"/>
      <c r="T135" s="609"/>
      <c r="U135" s="609"/>
      <c r="V135" s="609"/>
      <c r="W135" s="626" t="s">
        <v>618</v>
      </c>
      <c r="X135" s="626"/>
      <c r="Z135" s="152" t="s">
        <v>657</v>
      </c>
      <c r="AA135" s="152" t="s">
        <v>619</v>
      </c>
      <c r="AB135" s="153" t="s">
        <v>620</v>
      </c>
      <c r="AC135" s="152" t="s">
        <v>618</v>
      </c>
    </row>
    <row r="136" spans="1:33" s="2" customFormat="1" hidden="1" x14ac:dyDescent="0.3">
      <c r="A136" s="12"/>
      <c r="B136" s="513"/>
      <c r="C136" s="513"/>
      <c r="D136" s="513"/>
      <c r="E136" s="513"/>
      <c r="F136" s="513"/>
      <c r="G136" s="513"/>
      <c r="H136" s="513"/>
      <c r="I136" s="513"/>
      <c r="J136" s="513"/>
      <c r="K136" s="513"/>
      <c r="L136" s="513"/>
      <c r="M136" s="513"/>
      <c r="N136" s="513"/>
      <c r="O136" s="513"/>
      <c r="P136" s="513"/>
      <c r="Q136" s="513"/>
      <c r="R136" s="513"/>
      <c r="S136" s="513"/>
      <c r="T136" s="513"/>
      <c r="U136" s="513"/>
      <c r="V136" s="513"/>
      <c r="W136" s="358"/>
      <c r="X136" s="358"/>
    </row>
    <row r="137" spans="1:33" s="2" customFormat="1" ht="12.75" hidden="1" customHeight="1" x14ac:dyDescent="0.3">
      <c r="A137" s="52"/>
      <c r="B137" s="547">
        <f>EVALUATIE!B268</f>
        <v>0</v>
      </c>
      <c r="C137" s="547"/>
      <c r="D137" s="547"/>
      <c r="E137" s="547"/>
      <c r="F137" s="547"/>
      <c r="G137" s="547"/>
      <c r="H137" s="547"/>
      <c r="I137" s="547"/>
      <c r="J137" s="547"/>
      <c r="K137" s="547"/>
      <c r="L137" s="547"/>
      <c r="M137" s="547"/>
      <c r="N137" s="547"/>
      <c r="O137" s="547"/>
      <c r="P137" s="547"/>
      <c r="Q137" s="547"/>
      <c r="R137" s="547"/>
      <c r="S137" s="547"/>
      <c r="T137" s="547"/>
      <c r="U137" s="547"/>
      <c r="V137" s="547"/>
      <c r="W137" s="633">
        <f>EVALUATIE!W268</f>
        <v>0</v>
      </c>
      <c r="X137" s="634"/>
      <c r="Y137" s="54"/>
      <c r="Z137" s="335"/>
      <c r="AA137" s="336"/>
      <c r="AB137" s="335"/>
      <c r="AC137" s="337"/>
      <c r="AD137" s="54"/>
      <c r="AE137" s="54"/>
      <c r="AF137" s="54"/>
      <c r="AG137" s="54"/>
    </row>
    <row r="138" spans="1:33" s="2" customFormat="1" ht="12.75" hidden="1" customHeight="1" x14ac:dyDescent="0.3">
      <c r="A138" s="52"/>
      <c r="B138" s="547">
        <f>EVALUATIE!B269</f>
        <v>0</v>
      </c>
      <c r="C138" s="547"/>
      <c r="D138" s="547"/>
      <c r="E138" s="547"/>
      <c r="F138" s="547"/>
      <c r="G138" s="547"/>
      <c r="H138" s="547"/>
      <c r="I138" s="547"/>
      <c r="J138" s="547"/>
      <c r="K138" s="547"/>
      <c r="L138" s="547"/>
      <c r="M138" s="547"/>
      <c r="N138" s="547"/>
      <c r="O138" s="547"/>
      <c r="P138" s="547"/>
      <c r="Q138" s="547"/>
      <c r="R138" s="547"/>
      <c r="S138" s="547"/>
      <c r="T138" s="547"/>
      <c r="U138" s="547"/>
      <c r="V138" s="547"/>
      <c r="W138" s="633">
        <f>EVALUATIE!W269</f>
        <v>0</v>
      </c>
      <c r="X138" s="634"/>
      <c r="Y138" s="54"/>
      <c r="Z138" s="335"/>
      <c r="AA138" s="336"/>
      <c r="AB138" s="335"/>
      <c r="AC138" s="337"/>
      <c r="AD138" s="54"/>
      <c r="AE138" s="54"/>
      <c r="AF138" s="54"/>
      <c r="AG138" s="54"/>
    </row>
    <row r="139" spans="1:33" s="2" customFormat="1" ht="12.75" hidden="1" customHeight="1" x14ac:dyDescent="0.3">
      <c r="A139" s="52"/>
      <c r="B139" s="547">
        <f>EVALUATIE!B270</f>
        <v>0</v>
      </c>
      <c r="C139" s="547"/>
      <c r="D139" s="547"/>
      <c r="E139" s="547"/>
      <c r="F139" s="547"/>
      <c r="G139" s="547"/>
      <c r="H139" s="547"/>
      <c r="I139" s="547"/>
      <c r="J139" s="547"/>
      <c r="K139" s="547"/>
      <c r="L139" s="547"/>
      <c r="M139" s="547"/>
      <c r="N139" s="547"/>
      <c r="O139" s="547"/>
      <c r="P139" s="547"/>
      <c r="Q139" s="547"/>
      <c r="R139" s="547"/>
      <c r="S139" s="547"/>
      <c r="T139" s="547"/>
      <c r="U139" s="547"/>
      <c r="V139" s="547"/>
      <c r="W139" s="633">
        <f>EVALUATIE!W270</f>
        <v>0</v>
      </c>
      <c r="X139" s="634"/>
      <c r="Y139" s="54"/>
      <c r="Z139" s="335"/>
      <c r="AA139" s="336"/>
      <c r="AB139" s="335"/>
      <c r="AC139" s="337"/>
      <c r="AD139" s="54"/>
      <c r="AE139" s="54"/>
      <c r="AF139" s="54"/>
      <c r="AG139" s="54"/>
    </row>
    <row r="140" spans="1:33" s="2" customFormat="1" ht="12.75" hidden="1" customHeight="1" x14ac:dyDescent="0.3">
      <c r="A140" s="52"/>
      <c r="B140" s="547">
        <f>EVALUATIE!B271</f>
        <v>0</v>
      </c>
      <c r="C140" s="547"/>
      <c r="D140" s="547"/>
      <c r="E140" s="547"/>
      <c r="F140" s="547"/>
      <c r="G140" s="547"/>
      <c r="H140" s="547"/>
      <c r="I140" s="547"/>
      <c r="J140" s="547"/>
      <c r="K140" s="547"/>
      <c r="L140" s="547"/>
      <c r="M140" s="547"/>
      <c r="N140" s="547"/>
      <c r="O140" s="547"/>
      <c r="P140" s="547"/>
      <c r="Q140" s="547"/>
      <c r="R140" s="547"/>
      <c r="S140" s="547"/>
      <c r="T140" s="547"/>
      <c r="U140" s="547"/>
      <c r="V140" s="547"/>
      <c r="W140" s="633">
        <f>EVALUATIE!W271</f>
        <v>0</v>
      </c>
      <c r="X140" s="634"/>
      <c r="Y140" s="54"/>
      <c r="Z140" s="335"/>
      <c r="AA140" s="336"/>
      <c r="AB140" s="335"/>
      <c r="AC140" s="337"/>
      <c r="AD140" s="54"/>
      <c r="AE140" s="54"/>
      <c r="AF140" s="54"/>
      <c r="AG140" s="54"/>
    </row>
    <row r="141" spans="1:33" s="2" customFormat="1" ht="12.75" hidden="1" customHeight="1" x14ac:dyDescent="0.3">
      <c r="A141" s="52"/>
      <c r="B141" s="547">
        <f>EVALUATIE!B272</f>
        <v>0</v>
      </c>
      <c r="C141" s="547"/>
      <c r="D141" s="547"/>
      <c r="E141" s="547"/>
      <c r="F141" s="547"/>
      <c r="G141" s="547"/>
      <c r="H141" s="547"/>
      <c r="I141" s="547"/>
      <c r="J141" s="547"/>
      <c r="K141" s="547"/>
      <c r="L141" s="547"/>
      <c r="M141" s="547"/>
      <c r="N141" s="547"/>
      <c r="O141" s="547"/>
      <c r="P141" s="547"/>
      <c r="Q141" s="547"/>
      <c r="R141" s="547"/>
      <c r="S141" s="547"/>
      <c r="T141" s="547"/>
      <c r="U141" s="547"/>
      <c r="V141" s="547"/>
      <c r="W141" s="633">
        <f>EVALUATIE!W272</f>
        <v>0</v>
      </c>
      <c r="X141" s="634"/>
      <c r="Y141" s="54"/>
      <c r="Z141" s="335"/>
      <c r="AA141" s="336"/>
      <c r="AB141" s="335"/>
      <c r="AC141" s="337"/>
      <c r="AD141" s="54"/>
      <c r="AE141" s="54"/>
      <c r="AF141" s="54"/>
      <c r="AG141" s="54"/>
    </row>
    <row r="142" spans="1:33" s="2" customFormat="1" ht="12.75" hidden="1" customHeight="1" x14ac:dyDescent="0.3">
      <c r="A142" s="52"/>
      <c r="B142" s="547">
        <f>EVALUATIE!B273</f>
        <v>0</v>
      </c>
      <c r="C142" s="547"/>
      <c r="D142" s="547"/>
      <c r="E142" s="547"/>
      <c r="F142" s="547"/>
      <c r="G142" s="547"/>
      <c r="H142" s="547"/>
      <c r="I142" s="547"/>
      <c r="J142" s="547"/>
      <c r="K142" s="547"/>
      <c r="L142" s="547"/>
      <c r="M142" s="547"/>
      <c r="N142" s="547"/>
      <c r="O142" s="547"/>
      <c r="P142" s="547"/>
      <c r="Q142" s="547"/>
      <c r="R142" s="547"/>
      <c r="S142" s="547"/>
      <c r="T142" s="547"/>
      <c r="U142" s="547"/>
      <c r="V142" s="547"/>
      <c r="W142" s="633">
        <f>EVALUATIE!W273</f>
        <v>0</v>
      </c>
      <c r="X142" s="634"/>
      <c r="Y142" s="54"/>
      <c r="Z142" s="335"/>
      <c r="AA142" s="336"/>
      <c r="AB142" s="335"/>
      <c r="AC142" s="337"/>
      <c r="AD142" s="54"/>
      <c r="AE142" s="54"/>
      <c r="AF142" s="54"/>
      <c r="AG142" s="54"/>
    </row>
    <row r="143" spans="1:33" s="2" customFormat="1" ht="12.75" hidden="1" customHeight="1" x14ac:dyDescent="0.3">
      <c r="A143" s="52"/>
      <c r="B143" s="547">
        <f>EVALUATIE!B274</f>
        <v>0</v>
      </c>
      <c r="C143" s="547"/>
      <c r="D143" s="547"/>
      <c r="E143" s="547"/>
      <c r="F143" s="547"/>
      <c r="G143" s="547"/>
      <c r="H143" s="547"/>
      <c r="I143" s="547"/>
      <c r="J143" s="547"/>
      <c r="K143" s="547"/>
      <c r="L143" s="547"/>
      <c r="M143" s="547"/>
      <c r="N143" s="547"/>
      <c r="O143" s="547"/>
      <c r="P143" s="547"/>
      <c r="Q143" s="547"/>
      <c r="R143" s="547"/>
      <c r="S143" s="547"/>
      <c r="T143" s="547"/>
      <c r="U143" s="547"/>
      <c r="V143" s="547"/>
      <c r="W143" s="633">
        <f>EVALUATIE!W274</f>
        <v>0</v>
      </c>
      <c r="X143" s="634"/>
      <c r="Y143" s="54"/>
      <c r="Z143" s="335"/>
      <c r="AA143" s="336"/>
      <c r="AB143" s="335"/>
      <c r="AC143" s="337"/>
      <c r="AD143" s="54"/>
      <c r="AE143" s="54"/>
      <c r="AF143" s="54"/>
      <c r="AG143" s="54"/>
    </row>
    <row r="144" spans="1:33" s="2" customFormat="1" ht="12.75" hidden="1" customHeight="1" x14ac:dyDescent="0.3">
      <c r="A144" s="52"/>
      <c r="B144" s="547">
        <f>EVALUATIE!B275</f>
        <v>0</v>
      </c>
      <c r="C144" s="547"/>
      <c r="D144" s="547"/>
      <c r="E144" s="547"/>
      <c r="F144" s="547"/>
      <c r="G144" s="547"/>
      <c r="H144" s="547"/>
      <c r="I144" s="547"/>
      <c r="J144" s="547"/>
      <c r="K144" s="547"/>
      <c r="L144" s="547"/>
      <c r="M144" s="547"/>
      <c r="N144" s="547"/>
      <c r="O144" s="547"/>
      <c r="P144" s="547"/>
      <c r="Q144" s="547"/>
      <c r="R144" s="547"/>
      <c r="S144" s="547"/>
      <c r="T144" s="547"/>
      <c r="U144" s="547"/>
      <c r="V144" s="547"/>
      <c r="W144" s="633">
        <f>EVALUATIE!W275</f>
        <v>0</v>
      </c>
      <c r="X144" s="634"/>
      <c r="Y144" s="54"/>
      <c r="Z144" s="335"/>
      <c r="AA144" s="336"/>
      <c r="AB144" s="335"/>
      <c r="AC144" s="337"/>
      <c r="AD144" s="54"/>
      <c r="AE144" s="54"/>
      <c r="AF144" s="54"/>
      <c r="AG144" s="54"/>
    </row>
    <row r="145" spans="1:33" s="2" customFormat="1" ht="12.75" hidden="1" customHeight="1" x14ac:dyDescent="0.3">
      <c r="A145" s="52"/>
      <c r="B145" s="547">
        <f>EVALUATIE!B276</f>
        <v>0</v>
      </c>
      <c r="C145" s="547"/>
      <c r="D145" s="547"/>
      <c r="E145" s="547"/>
      <c r="F145" s="547"/>
      <c r="G145" s="547"/>
      <c r="H145" s="547"/>
      <c r="I145" s="547"/>
      <c r="J145" s="547"/>
      <c r="K145" s="547"/>
      <c r="L145" s="547"/>
      <c r="M145" s="547"/>
      <c r="N145" s="547"/>
      <c r="O145" s="547"/>
      <c r="P145" s="547"/>
      <c r="Q145" s="547"/>
      <c r="R145" s="547"/>
      <c r="S145" s="547"/>
      <c r="T145" s="547"/>
      <c r="U145" s="547"/>
      <c r="V145" s="547"/>
      <c r="W145" s="633">
        <f>EVALUATIE!W276</f>
        <v>0</v>
      </c>
      <c r="X145" s="634"/>
      <c r="Y145" s="54"/>
      <c r="Z145" s="335"/>
      <c r="AA145" s="336"/>
      <c r="AB145" s="335"/>
      <c r="AC145" s="337"/>
      <c r="AD145" s="54"/>
      <c r="AE145" s="54"/>
      <c r="AF145" s="54"/>
      <c r="AG145" s="54"/>
    </row>
    <row r="146" spans="1:33" s="2" customFormat="1" ht="12.75" hidden="1" customHeight="1" x14ac:dyDescent="0.3">
      <c r="A146" s="52"/>
      <c r="B146" s="547">
        <f>EVALUATIE!B277</f>
        <v>0</v>
      </c>
      <c r="C146" s="547"/>
      <c r="D146" s="547"/>
      <c r="E146" s="547"/>
      <c r="F146" s="547"/>
      <c r="G146" s="547"/>
      <c r="H146" s="547"/>
      <c r="I146" s="547"/>
      <c r="J146" s="547"/>
      <c r="K146" s="547"/>
      <c r="L146" s="547"/>
      <c r="M146" s="547"/>
      <c r="N146" s="547"/>
      <c r="O146" s="547"/>
      <c r="P146" s="547"/>
      <c r="Q146" s="547"/>
      <c r="R146" s="547"/>
      <c r="S146" s="547"/>
      <c r="T146" s="547"/>
      <c r="U146" s="547"/>
      <c r="V146" s="547"/>
      <c r="W146" s="633">
        <f>EVALUATIE!W277</f>
        <v>0</v>
      </c>
      <c r="X146" s="634"/>
      <c r="Y146" s="54"/>
      <c r="Z146" s="335"/>
      <c r="AA146" s="336"/>
      <c r="AB146" s="335"/>
      <c r="AC146" s="337"/>
      <c r="AD146" s="54"/>
      <c r="AE146" s="54"/>
      <c r="AF146" s="54"/>
      <c r="AG146" s="54"/>
    </row>
    <row r="147" spans="1:33" s="2" customFormat="1" ht="12.75" hidden="1" customHeight="1" x14ac:dyDescent="0.3">
      <c r="A147" s="52"/>
      <c r="B147" s="547">
        <f>EVALUATIE!B278</f>
        <v>0</v>
      </c>
      <c r="C147" s="547"/>
      <c r="D147" s="547"/>
      <c r="E147" s="547"/>
      <c r="F147" s="547"/>
      <c r="G147" s="547"/>
      <c r="H147" s="547"/>
      <c r="I147" s="547"/>
      <c r="J147" s="547"/>
      <c r="K147" s="547"/>
      <c r="L147" s="547"/>
      <c r="M147" s="547"/>
      <c r="N147" s="547"/>
      <c r="O147" s="547"/>
      <c r="P147" s="547"/>
      <c r="Q147" s="547"/>
      <c r="R147" s="547"/>
      <c r="S147" s="547"/>
      <c r="T147" s="547"/>
      <c r="U147" s="547"/>
      <c r="V147" s="547"/>
      <c r="W147" s="633">
        <f>EVALUATIE!W278</f>
        <v>0</v>
      </c>
      <c r="X147" s="634"/>
      <c r="Y147" s="54"/>
      <c r="Z147" s="335"/>
      <c r="AA147" s="336"/>
      <c r="AB147" s="335"/>
      <c r="AC147" s="337"/>
      <c r="AD147" s="54"/>
      <c r="AE147" s="54"/>
      <c r="AF147" s="54"/>
      <c r="AG147" s="54"/>
    </row>
    <row r="148" spans="1:33" s="2" customFormat="1" ht="12.75" hidden="1" customHeight="1" x14ac:dyDescent="0.3">
      <c r="A148" s="52"/>
      <c r="B148" s="547">
        <f>EVALUATIE!B279</f>
        <v>0</v>
      </c>
      <c r="C148" s="547"/>
      <c r="D148" s="547"/>
      <c r="E148" s="547"/>
      <c r="F148" s="547"/>
      <c r="G148" s="547"/>
      <c r="H148" s="547"/>
      <c r="I148" s="547"/>
      <c r="J148" s="547"/>
      <c r="K148" s="547"/>
      <c r="L148" s="547"/>
      <c r="M148" s="547"/>
      <c r="N148" s="547"/>
      <c r="O148" s="547"/>
      <c r="P148" s="547"/>
      <c r="Q148" s="547"/>
      <c r="R148" s="547"/>
      <c r="S148" s="547"/>
      <c r="T148" s="547"/>
      <c r="U148" s="547"/>
      <c r="V148" s="547"/>
      <c r="W148" s="633">
        <f>EVALUATIE!W279</f>
        <v>0</v>
      </c>
      <c r="X148" s="634"/>
      <c r="Y148" s="54"/>
      <c r="Z148" s="335"/>
      <c r="AA148" s="336"/>
      <c r="AB148" s="335"/>
      <c r="AC148" s="337"/>
      <c r="AD148" s="54"/>
      <c r="AE148" s="54"/>
      <c r="AF148" s="54"/>
      <c r="AG148" s="54"/>
    </row>
    <row r="149" spans="1:33" s="2" customFormat="1" ht="12.75" hidden="1" customHeight="1" x14ac:dyDescent="0.3">
      <c r="A149" s="52"/>
      <c r="B149" s="547">
        <f>EVALUATIE!B280</f>
        <v>0</v>
      </c>
      <c r="C149" s="547"/>
      <c r="D149" s="547"/>
      <c r="E149" s="547"/>
      <c r="F149" s="547"/>
      <c r="G149" s="547"/>
      <c r="H149" s="547"/>
      <c r="I149" s="547"/>
      <c r="J149" s="547"/>
      <c r="K149" s="547"/>
      <c r="L149" s="547"/>
      <c r="M149" s="547"/>
      <c r="N149" s="547"/>
      <c r="O149" s="547"/>
      <c r="P149" s="547"/>
      <c r="Q149" s="547"/>
      <c r="R149" s="547"/>
      <c r="S149" s="547"/>
      <c r="T149" s="547"/>
      <c r="U149" s="547"/>
      <c r="V149" s="547"/>
      <c r="W149" s="633">
        <f>EVALUATIE!W280</f>
        <v>0</v>
      </c>
      <c r="X149" s="634"/>
      <c r="Y149" s="54"/>
      <c r="Z149" s="335"/>
      <c r="AA149" s="336"/>
      <c r="AB149" s="335"/>
      <c r="AC149" s="337"/>
      <c r="AD149" s="54"/>
      <c r="AE149" s="54"/>
      <c r="AF149" s="54"/>
      <c r="AG149" s="54"/>
    </row>
    <row r="150" spans="1:33" s="2" customFormat="1" ht="12.75" hidden="1" customHeight="1" x14ac:dyDescent="0.3">
      <c r="A150" s="52"/>
      <c r="B150" s="547">
        <f>EVALUATIE!B281</f>
        <v>0</v>
      </c>
      <c r="C150" s="547"/>
      <c r="D150" s="547"/>
      <c r="E150" s="547"/>
      <c r="F150" s="547"/>
      <c r="G150" s="547"/>
      <c r="H150" s="547"/>
      <c r="I150" s="547"/>
      <c r="J150" s="547"/>
      <c r="K150" s="547"/>
      <c r="L150" s="547"/>
      <c r="M150" s="547"/>
      <c r="N150" s="547"/>
      <c r="O150" s="547"/>
      <c r="P150" s="547"/>
      <c r="Q150" s="547"/>
      <c r="R150" s="547"/>
      <c r="S150" s="547"/>
      <c r="T150" s="547"/>
      <c r="U150" s="547"/>
      <c r="V150" s="547"/>
      <c r="W150" s="633">
        <f>EVALUATIE!W281</f>
        <v>0</v>
      </c>
      <c r="X150" s="634"/>
      <c r="Y150" s="54"/>
      <c r="Z150" s="335"/>
      <c r="AA150" s="336"/>
      <c r="AB150" s="335"/>
      <c r="AC150" s="337"/>
      <c r="AD150" s="54"/>
      <c r="AE150" s="54"/>
      <c r="AF150" s="54"/>
      <c r="AG150" s="54"/>
    </row>
    <row r="151" spans="1:33" s="2" customFormat="1" ht="12.75" hidden="1" customHeight="1" x14ac:dyDescent="0.3">
      <c r="A151" s="52"/>
      <c r="B151" s="547">
        <f>EVALUATIE!B282</f>
        <v>0</v>
      </c>
      <c r="C151" s="547"/>
      <c r="D151" s="547"/>
      <c r="E151" s="547"/>
      <c r="F151" s="547"/>
      <c r="G151" s="547"/>
      <c r="H151" s="547"/>
      <c r="I151" s="547"/>
      <c r="J151" s="547"/>
      <c r="K151" s="547"/>
      <c r="L151" s="547"/>
      <c r="M151" s="547"/>
      <c r="N151" s="547"/>
      <c r="O151" s="547"/>
      <c r="P151" s="547"/>
      <c r="Q151" s="547"/>
      <c r="R151" s="547"/>
      <c r="S151" s="547"/>
      <c r="T151" s="547"/>
      <c r="U151" s="547"/>
      <c r="V151" s="547"/>
      <c r="W151" s="633">
        <f>EVALUATIE!W282</f>
        <v>0</v>
      </c>
      <c r="X151" s="634"/>
      <c r="Y151" s="54"/>
      <c r="Z151" s="335"/>
      <c r="AA151" s="336"/>
      <c r="AB151" s="335"/>
      <c r="AC151" s="337"/>
      <c r="AD151" s="54"/>
      <c r="AE151" s="54"/>
      <c r="AF151" s="54"/>
      <c r="AG151" s="54"/>
    </row>
    <row r="152" spans="1:33" s="2" customFormat="1" ht="7.95" hidden="1" customHeight="1" thickBot="1" x14ac:dyDescent="0.35">
      <c r="A152" s="12"/>
      <c r="B152" s="513"/>
      <c r="C152" s="513"/>
      <c r="D152" s="513"/>
      <c r="E152" s="513"/>
      <c r="F152" s="513"/>
      <c r="G152" s="513"/>
      <c r="H152" s="513"/>
      <c r="I152" s="513"/>
      <c r="J152" s="513"/>
      <c r="K152" s="513"/>
      <c r="L152" s="513"/>
      <c r="M152" s="513"/>
      <c r="N152" s="513"/>
      <c r="O152" s="513"/>
      <c r="P152" s="513"/>
      <c r="Q152" s="513"/>
      <c r="R152" s="513"/>
      <c r="S152" s="513"/>
      <c r="T152" s="513"/>
      <c r="U152" s="513"/>
      <c r="V152" s="513"/>
      <c r="W152" s="513"/>
      <c r="X152" s="513"/>
    </row>
    <row r="153" spans="1:33" s="2" customFormat="1" ht="12.75" hidden="1" customHeight="1" thickBot="1" x14ac:dyDescent="0.35">
      <c r="A153" s="13"/>
      <c r="B153" s="637"/>
      <c r="C153" s="637"/>
      <c r="D153" s="637"/>
      <c r="E153" s="637"/>
      <c r="F153" s="637"/>
      <c r="G153" s="637"/>
      <c r="H153" s="637"/>
      <c r="I153" s="637"/>
      <c r="J153" s="637"/>
      <c r="K153" s="637"/>
      <c r="L153" s="637"/>
      <c r="M153" s="637"/>
      <c r="N153" s="637"/>
      <c r="O153" s="637"/>
      <c r="P153" s="637"/>
      <c r="Q153" s="637"/>
      <c r="R153" s="637"/>
      <c r="S153" s="637"/>
      <c r="T153" s="637"/>
      <c r="U153" s="637"/>
      <c r="V153" s="637"/>
      <c r="W153" s="635">
        <f>EVALUATIE!W266</f>
        <v>0</v>
      </c>
      <c r="X153" s="636"/>
      <c r="Y153" s="54"/>
      <c r="Z153" s="637"/>
      <c r="AA153" s="364"/>
      <c r="AB153" s="364"/>
      <c r="AC153" s="175">
        <f>SUM(AC137:AC151)</f>
        <v>0</v>
      </c>
      <c r="AD153" s="54"/>
      <c r="AE153" s="54"/>
      <c r="AF153" s="54"/>
      <c r="AG153" s="54"/>
    </row>
    <row r="154" spans="1:33" s="2" customFormat="1" ht="7.95" hidden="1" customHeight="1" x14ac:dyDescent="0.3">
      <c r="A154" s="12"/>
      <c r="B154" s="358"/>
      <c r="C154" s="358"/>
      <c r="D154" s="358"/>
      <c r="E154" s="358"/>
      <c r="F154" s="358"/>
      <c r="G154" s="358"/>
      <c r="H154" s="358"/>
      <c r="I154" s="358"/>
      <c r="J154" s="358"/>
      <c r="K154" s="358"/>
      <c r="L154" s="358"/>
      <c r="M154" s="358"/>
      <c r="N154" s="358"/>
      <c r="O154" s="358"/>
      <c r="P154" s="358"/>
      <c r="Q154" s="358"/>
      <c r="R154" s="358"/>
      <c r="S154" s="358"/>
      <c r="T154" s="358"/>
      <c r="U154" s="358"/>
      <c r="V154" s="358"/>
      <c r="W154" s="358"/>
      <c r="X154" s="358"/>
    </row>
    <row r="155" spans="1:33" s="2" customFormat="1" ht="15" hidden="1" customHeight="1" thickBot="1" x14ac:dyDescent="0.35">
      <c r="A155" s="96"/>
      <c r="B155" s="629" t="str">
        <f>EVALUATIE!B294</f>
        <v>Project 6:</v>
      </c>
      <c r="C155" s="630"/>
      <c r="D155" s="631">
        <f>EVALUATIE!D294</f>
        <v>0</v>
      </c>
      <c r="E155" s="631"/>
      <c r="F155" s="631"/>
      <c r="G155" s="631"/>
      <c r="H155" s="631"/>
      <c r="I155" s="631"/>
      <c r="J155" s="631"/>
      <c r="K155" s="631"/>
      <c r="L155" s="631"/>
      <c r="M155" s="631"/>
      <c r="N155" s="631"/>
      <c r="O155" s="631"/>
      <c r="P155" s="631"/>
      <c r="Q155" s="631"/>
      <c r="R155" s="631"/>
      <c r="S155" s="631"/>
      <c r="T155" s="631"/>
      <c r="U155" s="631"/>
      <c r="V155" s="631"/>
      <c r="W155" s="631"/>
      <c r="X155" s="631"/>
      <c r="Y155" s="631"/>
      <c r="Z155" s="631"/>
      <c r="AA155" s="631"/>
      <c r="AB155" s="631"/>
      <c r="AC155" s="632"/>
    </row>
    <row r="156" spans="1:33" s="2" customFormat="1" ht="15" hidden="1" customHeight="1" x14ac:dyDescent="0.3">
      <c r="A156" s="52"/>
      <c r="B156" s="379" t="s">
        <v>17</v>
      </c>
      <c r="C156" s="379"/>
      <c r="D156" s="557">
        <f>EVALUATIE!D295</f>
        <v>0</v>
      </c>
      <c r="E156" s="557"/>
      <c r="F156" s="557"/>
      <c r="G156" s="557"/>
      <c r="H156" s="557"/>
      <c r="I156" s="557"/>
      <c r="J156" s="557"/>
      <c r="K156" s="557"/>
      <c r="L156" s="557"/>
      <c r="M156" s="557"/>
      <c r="N156" s="557"/>
      <c r="O156" s="557"/>
      <c r="P156" s="557"/>
      <c r="Q156" s="557"/>
      <c r="R156" s="557"/>
      <c r="S156" s="557"/>
      <c r="T156" s="557"/>
      <c r="U156" s="557"/>
      <c r="V156" s="557"/>
      <c r="W156" s="557"/>
      <c r="X156" s="557"/>
      <c r="Y156" s="557"/>
      <c r="Z156" s="557"/>
      <c r="AA156" s="557"/>
      <c r="AB156" s="557"/>
      <c r="AC156" s="557"/>
    </row>
    <row r="157" spans="1:33" s="2" customFormat="1" ht="15" hidden="1" customHeight="1" x14ac:dyDescent="0.3">
      <c r="A157" s="52"/>
      <c r="B157" s="379" t="s">
        <v>224</v>
      </c>
      <c r="C157" s="379"/>
      <c r="D157" s="557">
        <f>EVALUATIE!D296</f>
        <v>0</v>
      </c>
      <c r="E157" s="557"/>
      <c r="F157" s="557"/>
      <c r="G157" s="557"/>
      <c r="H157" s="557"/>
      <c r="I157" s="557"/>
      <c r="J157" s="557"/>
      <c r="K157" s="557"/>
      <c r="L157" s="557"/>
      <c r="M157" s="557"/>
      <c r="N157" s="557"/>
      <c r="O157" s="557"/>
      <c r="P157" s="557"/>
      <c r="Q157" s="557"/>
      <c r="R157" s="557"/>
      <c r="S157" s="557"/>
      <c r="T157" s="557"/>
      <c r="U157" s="557"/>
      <c r="V157" s="557"/>
      <c r="W157" s="557"/>
      <c r="X157" s="557"/>
      <c r="Y157" s="557"/>
      <c r="Z157" s="557"/>
      <c r="AA157" s="557"/>
      <c r="AB157" s="557"/>
      <c r="AC157" s="557"/>
    </row>
    <row r="158" spans="1:33" s="2" customFormat="1" ht="7.95" hidden="1" customHeight="1" x14ac:dyDescent="0.3">
      <c r="A158" s="12"/>
      <c r="B158" s="358"/>
      <c r="C158" s="358"/>
      <c r="D158" s="358"/>
      <c r="E158" s="358"/>
      <c r="F158" s="358"/>
      <c r="G158" s="358"/>
      <c r="H158" s="358"/>
      <c r="I158" s="358"/>
      <c r="J158" s="358"/>
      <c r="K158" s="358"/>
      <c r="L158" s="358"/>
      <c r="M158" s="358"/>
      <c r="N158" s="358"/>
      <c r="O158" s="358"/>
      <c r="P158" s="358"/>
      <c r="Q158" s="358"/>
      <c r="R158" s="358"/>
      <c r="S158" s="358"/>
      <c r="T158" s="358"/>
      <c r="U158" s="358"/>
      <c r="V158" s="358"/>
      <c r="W158" s="358"/>
      <c r="X158" s="358"/>
    </row>
    <row r="159" spans="1:33" s="2" customFormat="1" ht="15" hidden="1" customHeight="1" x14ac:dyDescent="0.3">
      <c r="A159" s="96"/>
      <c r="B159" s="542" t="s">
        <v>659</v>
      </c>
      <c r="C159" s="543"/>
      <c r="D159" s="543"/>
      <c r="E159" s="543"/>
      <c r="F159" s="543"/>
      <c r="G159" s="543"/>
      <c r="H159" s="543"/>
      <c r="I159" s="543"/>
      <c r="J159" s="543"/>
      <c r="K159" s="543"/>
      <c r="L159" s="543"/>
      <c r="M159" s="543"/>
      <c r="N159" s="543"/>
      <c r="O159" s="543"/>
      <c r="P159" s="543"/>
      <c r="Q159" s="543"/>
      <c r="R159" s="543"/>
      <c r="S159" s="543"/>
      <c r="T159" s="543"/>
      <c r="U159" s="543"/>
      <c r="V159" s="543"/>
      <c r="W159" s="543"/>
      <c r="X159" s="544"/>
      <c r="Z159" s="609" t="s">
        <v>658</v>
      </c>
      <c r="AA159" s="609"/>
      <c r="AB159" s="609"/>
      <c r="AC159" s="609"/>
    </row>
    <row r="160" spans="1:33" s="2" customFormat="1" ht="7.95" hidden="1" customHeight="1" x14ac:dyDescent="0.3">
      <c r="A160" s="12"/>
      <c r="B160" s="82"/>
      <c r="C160" s="82"/>
      <c r="D160" s="82"/>
      <c r="E160" s="82"/>
      <c r="F160" s="82"/>
      <c r="G160" s="82"/>
      <c r="H160" s="82"/>
      <c r="I160" s="82"/>
      <c r="J160" s="82"/>
      <c r="K160" s="82"/>
      <c r="L160" s="82"/>
      <c r="M160" s="82"/>
      <c r="N160" s="82"/>
      <c r="O160" s="82"/>
      <c r="P160" s="82"/>
      <c r="Q160" s="82"/>
      <c r="R160" s="82"/>
      <c r="S160" s="82"/>
      <c r="T160" s="82"/>
      <c r="U160" s="82"/>
      <c r="V160" s="82"/>
      <c r="W160" s="82"/>
      <c r="X160" s="82"/>
    </row>
    <row r="161" spans="1:33" s="2" customFormat="1" ht="15" hidden="1" customHeight="1" x14ac:dyDescent="0.3">
      <c r="A161" s="96"/>
      <c r="B161" s="609" t="s">
        <v>617</v>
      </c>
      <c r="C161" s="609"/>
      <c r="D161" s="609"/>
      <c r="E161" s="609"/>
      <c r="F161" s="609"/>
      <c r="G161" s="609"/>
      <c r="H161" s="609"/>
      <c r="I161" s="609"/>
      <c r="J161" s="609"/>
      <c r="K161" s="609"/>
      <c r="L161" s="609"/>
      <c r="M161" s="609"/>
      <c r="N161" s="609"/>
      <c r="O161" s="609"/>
      <c r="P161" s="609"/>
      <c r="Q161" s="609"/>
      <c r="R161" s="609"/>
      <c r="S161" s="609"/>
      <c r="T161" s="609"/>
      <c r="U161" s="609"/>
      <c r="V161" s="609"/>
      <c r="W161" s="626" t="s">
        <v>618</v>
      </c>
      <c r="X161" s="626"/>
      <c r="Z161" s="152" t="s">
        <v>657</v>
      </c>
      <c r="AA161" s="152" t="s">
        <v>619</v>
      </c>
      <c r="AB161" s="153" t="s">
        <v>620</v>
      </c>
      <c r="AC161" s="152" t="s">
        <v>618</v>
      </c>
    </row>
    <row r="162" spans="1:33" s="2" customFormat="1" hidden="1" x14ac:dyDescent="0.3">
      <c r="A162" s="12"/>
      <c r="B162" s="513"/>
      <c r="C162" s="513"/>
      <c r="D162" s="513"/>
      <c r="E162" s="513"/>
      <c r="F162" s="513"/>
      <c r="G162" s="513"/>
      <c r="H162" s="513"/>
      <c r="I162" s="513"/>
      <c r="J162" s="513"/>
      <c r="K162" s="513"/>
      <c r="L162" s="513"/>
      <c r="M162" s="513"/>
      <c r="N162" s="513"/>
      <c r="O162" s="513"/>
      <c r="P162" s="513"/>
      <c r="Q162" s="513"/>
      <c r="R162" s="513"/>
      <c r="S162" s="513"/>
      <c r="T162" s="513"/>
      <c r="U162" s="513"/>
      <c r="V162" s="513"/>
      <c r="W162" s="358"/>
      <c r="X162" s="358"/>
    </row>
    <row r="163" spans="1:33" s="2" customFormat="1" ht="12.75" hidden="1" customHeight="1" x14ac:dyDescent="0.3">
      <c r="A163" s="52"/>
      <c r="B163" s="547">
        <f>EVALUATIE!B326</f>
        <v>0</v>
      </c>
      <c r="C163" s="547"/>
      <c r="D163" s="547"/>
      <c r="E163" s="547"/>
      <c r="F163" s="547"/>
      <c r="G163" s="547"/>
      <c r="H163" s="547"/>
      <c r="I163" s="547"/>
      <c r="J163" s="547"/>
      <c r="K163" s="547"/>
      <c r="L163" s="547"/>
      <c r="M163" s="547"/>
      <c r="N163" s="547"/>
      <c r="O163" s="547"/>
      <c r="P163" s="547"/>
      <c r="Q163" s="547"/>
      <c r="R163" s="547"/>
      <c r="S163" s="547"/>
      <c r="T163" s="547"/>
      <c r="U163" s="547"/>
      <c r="V163" s="547"/>
      <c r="W163" s="633">
        <f>EVALUATIE!W326</f>
        <v>0</v>
      </c>
      <c r="X163" s="634"/>
      <c r="Y163" s="54"/>
      <c r="Z163" s="335"/>
      <c r="AA163" s="336"/>
      <c r="AB163" s="335"/>
      <c r="AC163" s="337"/>
      <c r="AD163" s="54"/>
      <c r="AE163" s="54"/>
      <c r="AF163" s="54"/>
      <c r="AG163" s="54"/>
    </row>
    <row r="164" spans="1:33" s="2" customFormat="1" ht="12.75" hidden="1" customHeight="1" x14ac:dyDescent="0.3">
      <c r="A164" s="52"/>
      <c r="B164" s="547">
        <f>EVALUATIE!B327</f>
        <v>0</v>
      </c>
      <c r="C164" s="547"/>
      <c r="D164" s="547"/>
      <c r="E164" s="547"/>
      <c r="F164" s="547"/>
      <c r="G164" s="547"/>
      <c r="H164" s="547"/>
      <c r="I164" s="547"/>
      <c r="J164" s="547"/>
      <c r="K164" s="547"/>
      <c r="L164" s="547"/>
      <c r="M164" s="547"/>
      <c r="N164" s="547"/>
      <c r="O164" s="547"/>
      <c r="P164" s="547"/>
      <c r="Q164" s="547"/>
      <c r="R164" s="547"/>
      <c r="S164" s="547"/>
      <c r="T164" s="547"/>
      <c r="U164" s="547"/>
      <c r="V164" s="547"/>
      <c r="W164" s="633">
        <f>EVALUATIE!W327</f>
        <v>0</v>
      </c>
      <c r="X164" s="634"/>
      <c r="Y164" s="54"/>
      <c r="Z164" s="335"/>
      <c r="AA164" s="336"/>
      <c r="AB164" s="335"/>
      <c r="AC164" s="337"/>
      <c r="AD164" s="54"/>
      <c r="AE164" s="54"/>
      <c r="AF164" s="54"/>
      <c r="AG164" s="54"/>
    </row>
    <row r="165" spans="1:33" s="2" customFormat="1" ht="12.75" hidden="1" customHeight="1" x14ac:dyDescent="0.3">
      <c r="A165" s="52"/>
      <c r="B165" s="547">
        <f>EVALUATIE!B328</f>
        <v>0</v>
      </c>
      <c r="C165" s="547"/>
      <c r="D165" s="547"/>
      <c r="E165" s="547"/>
      <c r="F165" s="547"/>
      <c r="G165" s="547"/>
      <c r="H165" s="547"/>
      <c r="I165" s="547"/>
      <c r="J165" s="547"/>
      <c r="K165" s="547"/>
      <c r="L165" s="547"/>
      <c r="M165" s="547"/>
      <c r="N165" s="547"/>
      <c r="O165" s="547"/>
      <c r="P165" s="547"/>
      <c r="Q165" s="547"/>
      <c r="R165" s="547"/>
      <c r="S165" s="547"/>
      <c r="T165" s="547"/>
      <c r="U165" s="547"/>
      <c r="V165" s="547"/>
      <c r="W165" s="633">
        <f>EVALUATIE!W328</f>
        <v>0</v>
      </c>
      <c r="X165" s="634"/>
      <c r="Y165" s="54"/>
      <c r="Z165" s="335"/>
      <c r="AA165" s="336"/>
      <c r="AB165" s="335"/>
      <c r="AC165" s="337"/>
      <c r="AD165" s="54"/>
      <c r="AE165" s="54"/>
      <c r="AF165" s="54"/>
      <c r="AG165" s="54"/>
    </row>
    <row r="166" spans="1:33" s="2" customFormat="1" ht="12.75" hidden="1" customHeight="1" x14ac:dyDescent="0.3">
      <c r="A166" s="52"/>
      <c r="B166" s="547">
        <f>EVALUATIE!B329</f>
        <v>0</v>
      </c>
      <c r="C166" s="547"/>
      <c r="D166" s="547"/>
      <c r="E166" s="547"/>
      <c r="F166" s="547"/>
      <c r="G166" s="547"/>
      <c r="H166" s="547"/>
      <c r="I166" s="547"/>
      <c r="J166" s="547"/>
      <c r="K166" s="547"/>
      <c r="L166" s="547"/>
      <c r="M166" s="547"/>
      <c r="N166" s="547"/>
      <c r="O166" s="547"/>
      <c r="P166" s="547"/>
      <c r="Q166" s="547"/>
      <c r="R166" s="547"/>
      <c r="S166" s="547"/>
      <c r="T166" s="547"/>
      <c r="U166" s="547"/>
      <c r="V166" s="547"/>
      <c r="W166" s="633">
        <f>EVALUATIE!W329</f>
        <v>0</v>
      </c>
      <c r="X166" s="634"/>
      <c r="Y166" s="54"/>
      <c r="Z166" s="335"/>
      <c r="AA166" s="336"/>
      <c r="AB166" s="335"/>
      <c r="AC166" s="337"/>
      <c r="AD166" s="54"/>
      <c r="AE166" s="54"/>
      <c r="AF166" s="54"/>
      <c r="AG166" s="54"/>
    </row>
    <row r="167" spans="1:33" s="2" customFormat="1" ht="12.75" hidden="1" customHeight="1" x14ac:dyDescent="0.3">
      <c r="A167" s="52"/>
      <c r="B167" s="547">
        <f>EVALUATIE!B330</f>
        <v>0</v>
      </c>
      <c r="C167" s="547"/>
      <c r="D167" s="547"/>
      <c r="E167" s="547"/>
      <c r="F167" s="547"/>
      <c r="G167" s="547"/>
      <c r="H167" s="547"/>
      <c r="I167" s="547"/>
      <c r="J167" s="547"/>
      <c r="K167" s="547"/>
      <c r="L167" s="547"/>
      <c r="M167" s="547"/>
      <c r="N167" s="547"/>
      <c r="O167" s="547"/>
      <c r="P167" s="547"/>
      <c r="Q167" s="547"/>
      <c r="R167" s="547"/>
      <c r="S167" s="547"/>
      <c r="T167" s="547"/>
      <c r="U167" s="547"/>
      <c r="V167" s="547"/>
      <c r="W167" s="633">
        <f>EVALUATIE!W330</f>
        <v>0</v>
      </c>
      <c r="X167" s="634"/>
      <c r="Y167" s="54"/>
      <c r="Z167" s="335"/>
      <c r="AA167" s="336"/>
      <c r="AB167" s="335"/>
      <c r="AC167" s="337"/>
      <c r="AD167" s="54"/>
      <c r="AE167" s="54"/>
      <c r="AF167" s="54"/>
      <c r="AG167" s="54"/>
    </row>
    <row r="168" spans="1:33" s="2" customFormat="1" ht="12.75" hidden="1" customHeight="1" x14ac:dyDescent="0.3">
      <c r="A168" s="52"/>
      <c r="B168" s="547">
        <f>EVALUATIE!B331</f>
        <v>0</v>
      </c>
      <c r="C168" s="547"/>
      <c r="D168" s="547"/>
      <c r="E168" s="547"/>
      <c r="F168" s="547"/>
      <c r="G168" s="547"/>
      <c r="H168" s="547"/>
      <c r="I168" s="547"/>
      <c r="J168" s="547"/>
      <c r="K168" s="547"/>
      <c r="L168" s="547"/>
      <c r="M168" s="547"/>
      <c r="N168" s="547"/>
      <c r="O168" s="547"/>
      <c r="P168" s="547"/>
      <c r="Q168" s="547"/>
      <c r="R168" s="547"/>
      <c r="S168" s="547"/>
      <c r="T168" s="547"/>
      <c r="U168" s="547"/>
      <c r="V168" s="547"/>
      <c r="W168" s="633">
        <f>EVALUATIE!W331</f>
        <v>0</v>
      </c>
      <c r="X168" s="634"/>
      <c r="Y168" s="54"/>
      <c r="Z168" s="335"/>
      <c r="AA168" s="336"/>
      <c r="AB168" s="335"/>
      <c r="AC168" s="337"/>
      <c r="AD168" s="54"/>
      <c r="AE168" s="54"/>
      <c r="AF168" s="54"/>
      <c r="AG168" s="54"/>
    </row>
    <row r="169" spans="1:33" s="2" customFormat="1" ht="12.75" hidden="1" customHeight="1" x14ac:dyDescent="0.3">
      <c r="A169" s="52"/>
      <c r="B169" s="547">
        <f>EVALUATIE!B332</f>
        <v>0</v>
      </c>
      <c r="C169" s="547"/>
      <c r="D169" s="547"/>
      <c r="E169" s="547"/>
      <c r="F169" s="547"/>
      <c r="G169" s="547"/>
      <c r="H169" s="547"/>
      <c r="I169" s="547"/>
      <c r="J169" s="547"/>
      <c r="K169" s="547"/>
      <c r="L169" s="547"/>
      <c r="M169" s="547"/>
      <c r="N169" s="547"/>
      <c r="O169" s="547"/>
      <c r="P169" s="547"/>
      <c r="Q169" s="547"/>
      <c r="R169" s="547"/>
      <c r="S169" s="547"/>
      <c r="T169" s="547"/>
      <c r="U169" s="547"/>
      <c r="V169" s="547"/>
      <c r="W169" s="633">
        <f>EVALUATIE!W332</f>
        <v>0</v>
      </c>
      <c r="X169" s="634"/>
      <c r="Y169" s="54"/>
      <c r="Z169" s="335"/>
      <c r="AA169" s="336"/>
      <c r="AB169" s="335"/>
      <c r="AC169" s="337"/>
      <c r="AD169" s="54"/>
      <c r="AE169" s="54"/>
      <c r="AF169" s="54"/>
      <c r="AG169" s="54"/>
    </row>
    <row r="170" spans="1:33" s="2" customFormat="1" ht="12.75" hidden="1" customHeight="1" x14ac:dyDescent="0.3">
      <c r="A170" s="52"/>
      <c r="B170" s="547">
        <f>EVALUATIE!B333</f>
        <v>0</v>
      </c>
      <c r="C170" s="547"/>
      <c r="D170" s="547"/>
      <c r="E170" s="547"/>
      <c r="F170" s="547"/>
      <c r="G170" s="547"/>
      <c r="H170" s="547"/>
      <c r="I170" s="547"/>
      <c r="J170" s="547"/>
      <c r="K170" s="547"/>
      <c r="L170" s="547"/>
      <c r="M170" s="547"/>
      <c r="N170" s="547"/>
      <c r="O170" s="547"/>
      <c r="P170" s="547"/>
      <c r="Q170" s="547"/>
      <c r="R170" s="547"/>
      <c r="S170" s="547"/>
      <c r="T170" s="547"/>
      <c r="U170" s="547"/>
      <c r="V170" s="547"/>
      <c r="W170" s="633">
        <f>EVALUATIE!W333</f>
        <v>0</v>
      </c>
      <c r="X170" s="634"/>
      <c r="Y170" s="54"/>
      <c r="Z170" s="335"/>
      <c r="AA170" s="336"/>
      <c r="AB170" s="335"/>
      <c r="AC170" s="337"/>
      <c r="AD170" s="54"/>
      <c r="AE170" s="54"/>
      <c r="AF170" s="54"/>
      <c r="AG170" s="54"/>
    </row>
    <row r="171" spans="1:33" s="2" customFormat="1" ht="12.75" hidden="1" customHeight="1" x14ac:dyDescent="0.3">
      <c r="A171" s="52"/>
      <c r="B171" s="547">
        <f>EVALUATIE!B334</f>
        <v>0</v>
      </c>
      <c r="C171" s="547"/>
      <c r="D171" s="547"/>
      <c r="E171" s="547"/>
      <c r="F171" s="547"/>
      <c r="G171" s="547"/>
      <c r="H171" s="547"/>
      <c r="I171" s="547"/>
      <c r="J171" s="547"/>
      <c r="K171" s="547"/>
      <c r="L171" s="547"/>
      <c r="M171" s="547"/>
      <c r="N171" s="547"/>
      <c r="O171" s="547"/>
      <c r="P171" s="547"/>
      <c r="Q171" s="547"/>
      <c r="R171" s="547"/>
      <c r="S171" s="547"/>
      <c r="T171" s="547"/>
      <c r="U171" s="547"/>
      <c r="V171" s="547"/>
      <c r="W171" s="633">
        <f>EVALUATIE!W334</f>
        <v>0</v>
      </c>
      <c r="X171" s="634"/>
      <c r="Y171" s="54"/>
      <c r="Z171" s="335"/>
      <c r="AA171" s="336"/>
      <c r="AB171" s="335"/>
      <c r="AC171" s="337"/>
      <c r="AD171" s="54"/>
      <c r="AE171" s="54"/>
      <c r="AF171" s="54"/>
      <c r="AG171" s="54"/>
    </row>
    <row r="172" spans="1:33" s="2" customFormat="1" ht="12.75" hidden="1" customHeight="1" x14ac:dyDescent="0.3">
      <c r="A172" s="52"/>
      <c r="B172" s="547">
        <f>EVALUATIE!B335</f>
        <v>0</v>
      </c>
      <c r="C172" s="547"/>
      <c r="D172" s="547"/>
      <c r="E172" s="547"/>
      <c r="F172" s="547"/>
      <c r="G172" s="547"/>
      <c r="H172" s="547"/>
      <c r="I172" s="547"/>
      <c r="J172" s="547"/>
      <c r="K172" s="547"/>
      <c r="L172" s="547"/>
      <c r="M172" s="547"/>
      <c r="N172" s="547"/>
      <c r="O172" s="547"/>
      <c r="P172" s="547"/>
      <c r="Q172" s="547"/>
      <c r="R172" s="547"/>
      <c r="S172" s="547"/>
      <c r="T172" s="547"/>
      <c r="U172" s="547"/>
      <c r="V172" s="547"/>
      <c r="W172" s="633">
        <f>EVALUATIE!W335</f>
        <v>0</v>
      </c>
      <c r="X172" s="634"/>
      <c r="Y172" s="54"/>
      <c r="Z172" s="335"/>
      <c r="AA172" s="336"/>
      <c r="AB172" s="335"/>
      <c r="AC172" s="337"/>
      <c r="AD172" s="54"/>
      <c r="AE172" s="54"/>
      <c r="AF172" s="54"/>
      <c r="AG172" s="54"/>
    </row>
    <row r="173" spans="1:33" s="2" customFormat="1" ht="12.75" hidden="1" customHeight="1" x14ac:dyDescent="0.3">
      <c r="A173" s="52"/>
      <c r="B173" s="547">
        <f>EVALUATIE!B336</f>
        <v>0</v>
      </c>
      <c r="C173" s="547"/>
      <c r="D173" s="547"/>
      <c r="E173" s="547"/>
      <c r="F173" s="547"/>
      <c r="G173" s="547"/>
      <c r="H173" s="547"/>
      <c r="I173" s="547"/>
      <c r="J173" s="547"/>
      <c r="K173" s="547"/>
      <c r="L173" s="547"/>
      <c r="M173" s="547"/>
      <c r="N173" s="547"/>
      <c r="O173" s="547"/>
      <c r="P173" s="547"/>
      <c r="Q173" s="547"/>
      <c r="R173" s="547"/>
      <c r="S173" s="547"/>
      <c r="T173" s="547"/>
      <c r="U173" s="547"/>
      <c r="V173" s="547"/>
      <c r="W173" s="633">
        <f>EVALUATIE!W336</f>
        <v>0</v>
      </c>
      <c r="X173" s="634"/>
      <c r="Y173" s="54"/>
      <c r="Z173" s="335"/>
      <c r="AA173" s="336"/>
      <c r="AB173" s="335"/>
      <c r="AC173" s="337"/>
      <c r="AD173" s="54"/>
      <c r="AE173" s="54"/>
      <c r="AF173" s="54"/>
      <c r="AG173" s="54"/>
    </row>
    <row r="174" spans="1:33" s="2" customFormat="1" ht="12.75" hidden="1" customHeight="1" x14ac:dyDescent="0.3">
      <c r="A174" s="52"/>
      <c r="B174" s="547">
        <f>EVALUATIE!B337</f>
        <v>0</v>
      </c>
      <c r="C174" s="547"/>
      <c r="D174" s="547"/>
      <c r="E174" s="547"/>
      <c r="F174" s="547"/>
      <c r="G174" s="547"/>
      <c r="H174" s="547"/>
      <c r="I174" s="547"/>
      <c r="J174" s="547"/>
      <c r="K174" s="547"/>
      <c r="L174" s="547"/>
      <c r="M174" s="547"/>
      <c r="N174" s="547"/>
      <c r="O174" s="547"/>
      <c r="P174" s="547"/>
      <c r="Q174" s="547"/>
      <c r="R174" s="547"/>
      <c r="S174" s="547"/>
      <c r="T174" s="547"/>
      <c r="U174" s="547"/>
      <c r="V174" s="547"/>
      <c r="W174" s="633">
        <f>EVALUATIE!W337</f>
        <v>0</v>
      </c>
      <c r="X174" s="634"/>
      <c r="Y174" s="54"/>
      <c r="Z174" s="335"/>
      <c r="AA174" s="336"/>
      <c r="AB174" s="335"/>
      <c r="AC174" s="337"/>
      <c r="AD174" s="54"/>
      <c r="AE174" s="54"/>
      <c r="AF174" s="54"/>
      <c r="AG174" s="54"/>
    </row>
    <row r="175" spans="1:33" s="2" customFormat="1" ht="12.75" hidden="1" customHeight="1" x14ac:dyDescent="0.3">
      <c r="A175" s="52"/>
      <c r="B175" s="547">
        <f>EVALUATIE!B338</f>
        <v>0</v>
      </c>
      <c r="C175" s="547"/>
      <c r="D175" s="547"/>
      <c r="E175" s="547"/>
      <c r="F175" s="547"/>
      <c r="G175" s="547"/>
      <c r="H175" s="547"/>
      <c r="I175" s="547"/>
      <c r="J175" s="547"/>
      <c r="K175" s="547"/>
      <c r="L175" s="547"/>
      <c r="M175" s="547"/>
      <c r="N175" s="547"/>
      <c r="O175" s="547"/>
      <c r="P175" s="547"/>
      <c r="Q175" s="547"/>
      <c r="R175" s="547"/>
      <c r="S175" s="547"/>
      <c r="T175" s="547"/>
      <c r="U175" s="547"/>
      <c r="V175" s="547"/>
      <c r="W175" s="633">
        <f>EVALUATIE!W338</f>
        <v>0</v>
      </c>
      <c r="X175" s="634"/>
      <c r="Y175" s="54"/>
      <c r="Z175" s="335"/>
      <c r="AA175" s="336"/>
      <c r="AB175" s="335"/>
      <c r="AC175" s="337"/>
      <c r="AD175" s="54"/>
      <c r="AE175" s="54"/>
      <c r="AF175" s="54"/>
      <c r="AG175" s="54"/>
    </row>
    <row r="176" spans="1:33" s="2" customFormat="1" ht="12.75" hidden="1" customHeight="1" x14ac:dyDescent="0.3">
      <c r="A176" s="52"/>
      <c r="B176" s="547">
        <f>EVALUATIE!B339</f>
        <v>0</v>
      </c>
      <c r="C176" s="547"/>
      <c r="D176" s="547"/>
      <c r="E176" s="547"/>
      <c r="F176" s="547"/>
      <c r="G176" s="547"/>
      <c r="H176" s="547"/>
      <c r="I176" s="547"/>
      <c r="J176" s="547"/>
      <c r="K176" s="547"/>
      <c r="L176" s="547"/>
      <c r="M176" s="547"/>
      <c r="N176" s="547"/>
      <c r="O176" s="547"/>
      <c r="P176" s="547"/>
      <c r="Q176" s="547"/>
      <c r="R176" s="547"/>
      <c r="S176" s="547"/>
      <c r="T176" s="547"/>
      <c r="U176" s="547"/>
      <c r="V176" s="547"/>
      <c r="W176" s="633">
        <f>EVALUATIE!W339</f>
        <v>0</v>
      </c>
      <c r="X176" s="634"/>
      <c r="Y176" s="54"/>
      <c r="Z176" s="335"/>
      <c r="AA176" s="336"/>
      <c r="AB176" s="335"/>
      <c r="AC176" s="337"/>
      <c r="AD176" s="54"/>
      <c r="AE176" s="54"/>
      <c r="AF176" s="54"/>
      <c r="AG176" s="54"/>
    </row>
    <row r="177" spans="1:33" s="2" customFormat="1" ht="12.75" hidden="1" customHeight="1" x14ac:dyDescent="0.3">
      <c r="A177" s="52"/>
      <c r="B177" s="547">
        <f>EVALUATIE!B340</f>
        <v>0</v>
      </c>
      <c r="C177" s="547"/>
      <c r="D177" s="547"/>
      <c r="E177" s="547"/>
      <c r="F177" s="547"/>
      <c r="G177" s="547"/>
      <c r="H177" s="547"/>
      <c r="I177" s="547"/>
      <c r="J177" s="547"/>
      <c r="K177" s="547"/>
      <c r="L177" s="547"/>
      <c r="M177" s="547"/>
      <c r="N177" s="547"/>
      <c r="O177" s="547"/>
      <c r="P177" s="547"/>
      <c r="Q177" s="547"/>
      <c r="R177" s="547"/>
      <c r="S177" s="547"/>
      <c r="T177" s="547"/>
      <c r="U177" s="547"/>
      <c r="V177" s="547"/>
      <c r="W177" s="633">
        <f>EVALUATIE!W340</f>
        <v>0</v>
      </c>
      <c r="X177" s="634"/>
      <c r="Y177" s="54"/>
      <c r="Z177" s="335"/>
      <c r="AA177" s="336"/>
      <c r="AB177" s="335"/>
      <c r="AC177" s="337"/>
      <c r="AD177" s="54"/>
      <c r="AE177" s="54"/>
      <c r="AF177" s="54"/>
      <c r="AG177" s="54"/>
    </row>
    <row r="178" spans="1:33" s="2" customFormat="1" ht="15" hidden="1" thickBot="1" x14ac:dyDescent="0.35">
      <c r="A178" s="12"/>
      <c r="B178" s="513"/>
      <c r="C178" s="513"/>
      <c r="D178" s="513"/>
      <c r="E178" s="513"/>
      <c r="F178" s="513"/>
      <c r="G178" s="513"/>
      <c r="H178" s="513"/>
      <c r="I178" s="513"/>
      <c r="J178" s="513"/>
      <c r="K178" s="513"/>
      <c r="L178" s="513"/>
      <c r="M178" s="513"/>
      <c r="N178" s="513"/>
      <c r="O178" s="513"/>
      <c r="P178" s="513"/>
      <c r="Q178" s="513"/>
      <c r="R178" s="513"/>
      <c r="S178" s="513"/>
      <c r="T178" s="513"/>
      <c r="U178" s="513"/>
      <c r="V178" s="513"/>
      <c r="W178" s="513"/>
      <c r="X178" s="513"/>
    </row>
    <row r="179" spans="1:33" s="2" customFormat="1" ht="12.75" hidden="1" customHeight="1" thickBot="1" x14ac:dyDescent="0.35">
      <c r="A179" s="13"/>
      <c r="B179" s="637"/>
      <c r="C179" s="637"/>
      <c r="D179" s="637"/>
      <c r="E179" s="637"/>
      <c r="F179" s="637"/>
      <c r="G179" s="637"/>
      <c r="H179" s="637"/>
      <c r="I179" s="637"/>
      <c r="J179" s="637"/>
      <c r="K179" s="637"/>
      <c r="L179" s="637"/>
      <c r="M179" s="637"/>
      <c r="N179" s="637"/>
      <c r="O179" s="637"/>
      <c r="P179" s="637"/>
      <c r="Q179" s="637"/>
      <c r="R179" s="637"/>
      <c r="S179" s="637"/>
      <c r="T179" s="637"/>
      <c r="U179" s="637"/>
      <c r="V179" s="637"/>
      <c r="W179" s="635">
        <f>EVALUATIE!W324</f>
        <v>0</v>
      </c>
      <c r="X179" s="636"/>
      <c r="Y179" s="54"/>
      <c r="Z179" s="637"/>
      <c r="AA179" s="364"/>
      <c r="AB179" s="364"/>
      <c r="AC179" s="175">
        <f>SUM(AC163:AC177)</f>
        <v>0</v>
      </c>
      <c r="AD179" s="54"/>
      <c r="AE179" s="54"/>
      <c r="AF179" s="54"/>
      <c r="AG179" s="54"/>
    </row>
    <row r="180" spans="1:33" s="2" customFormat="1" x14ac:dyDescent="0.3">
      <c r="A180" s="12"/>
      <c r="B180" s="358"/>
      <c r="C180" s="358"/>
      <c r="D180" s="358"/>
      <c r="E180" s="358"/>
      <c r="F180" s="358"/>
      <c r="G180" s="358"/>
      <c r="H180" s="358"/>
      <c r="I180" s="358"/>
      <c r="J180" s="358"/>
      <c r="K180" s="358"/>
      <c r="L180" s="358"/>
      <c r="M180" s="358"/>
      <c r="N180" s="358"/>
      <c r="O180" s="358"/>
      <c r="P180" s="358"/>
      <c r="Q180" s="358"/>
      <c r="R180" s="358"/>
      <c r="S180" s="358"/>
      <c r="T180" s="358"/>
      <c r="U180" s="358"/>
      <c r="V180" s="358"/>
      <c r="W180" s="358"/>
      <c r="X180" s="358"/>
    </row>
    <row r="181" spans="1:33" ht="14.4" customHeight="1" x14ac:dyDescent="0.3">
      <c r="A181" s="627" t="s">
        <v>660</v>
      </c>
      <c r="B181" s="628"/>
      <c r="C181" s="628"/>
      <c r="D181" s="628"/>
      <c r="E181" s="628"/>
      <c r="F181" s="628"/>
      <c r="G181" s="628"/>
      <c r="H181" s="628"/>
      <c r="I181" s="628"/>
      <c r="J181" s="628"/>
      <c r="K181" s="628"/>
      <c r="L181" s="628"/>
      <c r="M181" s="628"/>
      <c r="N181" s="628"/>
      <c r="O181" s="628"/>
      <c r="P181" s="628"/>
      <c r="Q181" s="628"/>
      <c r="R181" s="628"/>
      <c r="S181" s="628"/>
      <c r="T181" s="628"/>
      <c r="U181" s="628"/>
      <c r="V181" s="628"/>
      <c r="W181" s="628"/>
      <c r="X181" s="628"/>
      <c r="Y181" s="628"/>
      <c r="Z181" s="628"/>
      <c r="AA181" s="628"/>
      <c r="AB181" s="628"/>
      <c r="AC181" s="628"/>
    </row>
    <row r="182" spans="1:33" s="70" customFormat="1" ht="15.75" customHeight="1" x14ac:dyDescent="0.3">
      <c r="A182" s="83"/>
      <c r="B182" s="370"/>
      <c r="C182" s="370"/>
      <c r="D182" s="370"/>
      <c r="E182" s="370"/>
      <c r="F182" s="370"/>
      <c r="G182" s="370"/>
      <c r="H182" s="370"/>
      <c r="I182" s="370"/>
      <c r="J182" s="370"/>
      <c r="K182" s="370"/>
      <c r="L182" s="370"/>
      <c r="M182" s="370"/>
      <c r="N182" s="370"/>
      <c r="O182" s="370"/>
      <c r="P182" s="370"/>
      <c r="Q182" s="370"/>
      <c r="R182" s="370"/>
      <c r="S182" s="370"/>
      <c r="T182" s="370"/>
      <c r="U182" s="370"/>
      <c r="V182" s="370"/>
      <c r="W182" s="370"/>
      <c r="X182" s="370"/>
    </row>
    <row r="183" spans="1:33" s="70" customFormat="1" ht="15.75" customHeight="1" x14ac:dyDescent="0.3">
      <c r="A183" s="83"/>
      <c r="B183" s="396" t="s">
        <v>641</v>
      </c>
      <c r="C183" s="396"/>
      <c r="D183" s="396"/>
      <c r="E183" s="396"/>
      <c r="F183" s="396"/>
      <c r="G183" s="396"/>
      <c r="H183" s="396"/>
      <c r="I183" s="396"/>
      <c r="J183" s="396"/>
      <c r="K183" s="396"/>
      <c r="L183" s="396"/>
      <c r="M183" s="396"/>
      <c r="N183" s="396"/>
      <c r="O183" s="396"/>
      <c r="P183" s="396"/>
      <c r="Q183" s="396"/>
      <c r="R183" s="396"/>
      <c r="S183" s="396"/>
      <c r="T183" s="396"/>
      <c r="U183" s="396"/>
      <c r="V183" s="396"/>
      <c r="W183" s="396"/>
      <c r="X183" s="80"/>
    </row>
    <row r="184" spans="1:33" s="70" customFormat="1" ht="5.4" customHeight="1" x14ac:dyDescent="0.3">
      <c r="A184" s="83"/>
      <c r="B184" s="52"/>
      <c r="C184" s="52"/>
      <c r="D184" s="52"/>
      <c r="E184" s="52"/>
      <c r="F184" s="52"/>
      <c r="G184" s="52"/>
      <c r="H184" s="52"/>
      <c r="I184" s="52"/>
      <c r="J184" s="52"/>
      <c r="K184" s="52"/>
      <c r="L184" s="52"/>
      <c r="M184" s="52"/>
      <c r="N184" s="52"/>
      <c r="O184" s="52"/>
      <c r="P184" s="52"/>
      <c r="Q184" s="52"/>
      <c r="R184" s="52"/>
      <c r="S184" s="52"/>
      <c r="T184" s="52"/>
      <c r="U184" s="52"/>
      <c r="V184" s="52"/>
      <c r="W184" s="52"/>
      <c r="X184" s="80"/>
    </row>
    <row r="185" spans="1:33" s="70" customFormat="1" ht="15.75" customHeight="1" x14ac:dyDescent="0.3">
      <c r="A185" s="8"/>
      <c r="B185" s="560" t="s">
        <v>640</v>
      </c>
      <c r="C185" s="560"/>
      <c r="D185" s="560"/>
      <c r="E185" s="560"/>
      <c r="F185" s="560"/>
      <c r="G185" s="560"/>
      <c r="H185" s="560"/>
      <c r="I185" s="560"/>
      <c r="J185" s="560"/>
      <c r="K185" s="560"/>
      <c r="L185" s="560"/>
      <c r="M185" s="560"/>
      <c r="N185" s="560"/>
      <c r="O185" s="560"/>
      <c r="P185" s="560"/>
      <c r="Q185" s="560"/>
      <c r="R185" s="560"/>
      <c r="S185" s="560"/>
      <c r="T185" s="560"/>
      <c r="U185" s="560"/>
      <c r="V185" s="560"/>
      <c r="W185" s="560"/>
      <c r="X185" s="560"/>
      <c r="Y185" s="4"/>
      <c r="Z185" s="3" t="s">
        <v>643</v>
      </c>
      <c r="AA185" s="4"/>
      <c r="AB185" s="3" t="s">
        <v>642</v>
      </c>
      <c r="AC185" s="181"/>
    </row>
    <row r="186" spans="1:33" s="70" customFormat="1" ht="15.75" customHeight="1" x14ac:dyDescent="0.3">
      <c r="A186" s="52"/>
      <c r="B186" s="645" t="s">
        <v>92</v>
      </c>
      <c r="C186" s="645"/>
      <c r="D186" s="645"/>
      <c r="E186" s="645"/>
      <c r="F186" s="645"/>
      <c r="G186" s="645"/>
      <c r="H186" s="645"/>
      <c r="I186" s="645"/>
      <c r="J186" s="645"/>
      <c r="K186" s="645"/>
      <c r="L186" s="645"/>
      <c r="M186" s="645"/>
      <c r="N186" s="645"/>
      <c r="O186" s="645"/>
      <c r="P186" s="645"/>
      <c r="Q186" s="645" t="s">
        <v>638</v>
      </c>
      <c r="R186" s="645"/>
      <c r="S186" s="645"/>
      <c r="T186" s="645"/>
      <c r="U186" s="645"/>
      <c r="V186" s="645"/>
      <c r="W186" s="645"/>
      <c r="X186" s="645"/>
      <c r="Y186" s="4"/>
      <c r="Z186" s="33" t="s">
        <v>223</v>
      </c>
      <c r="AA186" s="182" t="s">
        <v>639</v>
      </c>
      <c r="AB186" s="182" t="s">
        <v>223</v>
      </c>
      <c r="AC186" s="182" t="s">
        <v>639</v>
      </c>
      <c r="AD186" s="183"/>
      <c r="AE186" s="183"/>
    </row>
    <row r="187" spans="1:33" s="70" customFormat="1" ht="15.75" customHeight="1" x14ac:dyDescent="0.3">
      <c r="A187" s="52">
        <v>1</v>
      </c>
      <c r="B187" s="639">
        <f>EVALUATIE!B355</f>
        <v>0</v>
      </c>
      <c r="C187" s="639"/>
      <c r="D187" s="639"/>
      <c r="E187" s="639"/>
      <c r="F187" s="639"/>
      <c r="G187" s="639"/>
      <c r="H187" s="639"/>
      <c r="I187" s="639"/>
      <c r="J187" s="639"/>
      <c r="K187" s="639"/>
      <c r="L187" s="639"/>
      <c r="M187" s="639"/>
      <c r="N187" s="639"/>
      <c r="O187" s="639"/>
      <c r="P187" s="639"/>
      <c r="Q187" s="640" t="str">
        <f>EVALUATIE!Q355</f>
        <v>Kies zorgvorm</v>
      </c>
      <c r="R187" s="641"/>
      <c r="S187" s="641"/>
      <c r="T187" s="641"/>
      <c r="U187" s="641"/>
      <c r="V187" s="641"/>
      <c r="W187" s="641"/>
      <c r="X187" s="641"/>
      <c r="Y187" s="4"/>
      <c r="Z187" s="177">
        <f>W49</f>
        <v>0</v>
      </c>
      <c r="AA187" s="184">
        <f>EVALUATIE!Q376</f>
        <v>0</v>
      </c>
      <c r="AB187" s="177">
        <f>AC49</f>
        <v>0</v>
      </c>
      <c r="AC187" s="339"/>
      <c r="AD187" s="185"/>
      <c r="AE187" s="185"/>
    </row>
    <row r="188" spans="1:33" s="70" customFormat="1" ht="15.75" hidden="1" customHeight="1" x14ac:dyDescent="0.3">
      <c r="A188" s="52">
        <v>2</v>
      </c>
      <c r="B188" s="639">
        <f>EVALUATIE!B356</f>
        <v>0</v>
      </c>
      <c r="C188" s="639"/>
      <c r="D188" s="639"/>
      <c r="E188" s="639"/>
      <c r="F188" s="639"/>
      <c r="G188" s="639"/>
      <c r="H188" s="639"/>
      <c r="I188" s="639"/>
      <c r="J188" s="639"/>
      <c r="K188" s="639"/>
      <c r="L188" s="639"/>
      <c r="M188" s="639"/>
      <c r="N188" s="639"/>
      <c r="O188" s="639"/>
      <c r="P188" s="639"/>
      <c r="Q188" s="640" t="str">
        <f>EVALUATIE!Q356</f>
        <v>Kies zorgvorm</v>
      </c>
      <c r="R188" s="641"/>
      <c r="S188" s="641"/>
      <c r="T188" s="641"/>
      <c r="U188" s="641"/>
      <c r="V188" s="641"/>
      <c r="W188" s="641"/>
      <c r="X188" s="641"/>
      <c r="Y188" s="4"/>
      <c r="Z188" s="177">
        <f>W75</f>
        <v>0</v>
      </c>
      <c r="AA188" s="184">
        <f>EVALUATIE!Q377</f>
        <v>0</v>
      </c>
      <c r="AB188" s="177">
        <f>AC75</f>
        <v>0</v>
      </c>
      <c r="AC188" s="339"/>
      <c r="AD188" s="185"/>
      <c r="AE188" s="185"/>
    </row>
    <row r="189" spans="1:33" s="70" customFormat="1" ht="15.75" hidden="1" customHeight="1" x14ac:dyDescent="0.3">
      <c r="A189" s="52">
        <v>3</v>
      </c>
      <c r="B189" s="639">
        <f>EVALUATIE!B357</f>
        <v>0</v>
      </c>
      <c r="C189" s="639"/>
      <c r="D189" s="639"/>
      <c r="E189" s="639"/>
      <c r="F189" s="639"/>
      <c r="G189" s="639"/>
      <c r="H189" s="639"/>
      <c r="I189" s="639"/>
      <c r="J189" s="639"/>
      <c r="K189" s="639"/>
      <c r="L189" s="639"/>
      <c r="M189" s="639"/>
      <c r="N189" s="639"/>
      <c r="O189" s="639"/>
      <c r="P189" s="639"/>
      <c r="Q189" s="640" t="str">
        <f>EVALUATIE!Q357</f>
        <v>Kies zorgvorm</v>
      </c>
      <c r="R189" s="641"/>
      <c r="S189" s="641"/>
      <c r="T189" s="641"/>
      <c r="U189" s="641"/>
      <c r="V189" s="641"/>
      <c r="W189" s="641"/>
      <c r="X189" s="641"/>
      <c r="Y189" s="4"/>
      <c r="Z189" s="177">
        <f>W101</f>
        <v>0</v>
      </c>
      <c r="AA189" s="184">
        <f>EVALUATIE!Q378</f>
        <v>0</v>
      </c>
      <c r="AB189" s="177">
        <f>AC101</f>
        <v>0</v>
      </c>
      <c r="AC189" s="339"/>
      <c r="AD189" s="185"/>
      <c r="AE189" s="185"/>
    </row>
    <row r="190" spans="1:33" s="70" customFormat="1" ht="15.75" hidden="1" customHeight="1" x14ac:dyDescent="0.3">
      <c r="A190" s="52">
        <v>4</v>
      </c>
      <c r="B190" s="642">
        <f>EVALUATIE!B358</f>
        <v>0</v>
      </c>
      <c r="C190" s="642"/>
      <c r="D190" s="642"/>
      <c r="E190" s="642"/>
      <c r="F190" s="642"/>
      <c r="G190" s="642"/>
      <c r="H190" s="642"/>
      <c r="I190" s="642"/>
      <c r="J190" s="642"/>
      <c r="K190" s="642"/>
      <c r="L190" s="642"/>
      <c r="M190" s="642"/>
      <c r="N190" s="642"/>
      <c r="O190" s="642"/>
      <c r="P190" s="642"/>
      <c r="Q190" s="643" t="str">
        <f>EVALUATIE!Q358</f>
        <v>Kies zorgvorm</v>
      </c>
      <c r="R190" s="644"/>
      <c r="S190" s="644"/>
      <c r="T190" s="644"/>
      <c r="U190" s="644"/>
      <c r="V190" s="644"/>
      <c r="W190" s="644"/>
      <c r="X190" s="644"/>
      <c r="Y190" s="332"/>
      <c r="Z190" s="333">
        <f>W127</f>
        <v>0</v>
      </c>
      <c r="AA190" s="334">
        <f>EVALUATIE!Q379</f>
        <v>0</v>
      </c>
      <c r="AB190" s="333">
        <f>AC127</f>
        <v>0</v>
      </c>
      <c r="AC190" s="340"/>
      <c r="AD190" s="185"/>
      <c r="AE190" s="185"/>
    </row>
    <row r="191" spans="1:33" s="70" customFormat="1" ht="15.75" hidden="1" customHeight="1" x14ac:dyDescent="0.3">
      <c r="A191" s="52">
        <v>5</v>
      </c>
      <c r="B191" s="639">
        <f>EVALUATIE!B359</f>
        <v>0</v>
      </c>
      <c r="C191" s="639"/>
      <c r="D191" s="639"/>
      <c r="E191" s="639"/>
      <c r="F191" s="639"/>
      <c r="G191" s="639"/>
      <c r="H191" s="639"/>
      <c r="I191" s="639"/>
      <c r="J191" s="639"/>
      <c r="K191" s="639"/>
      <c r="L191" s="639"/>
      <c r="M191" s="639"/>
      <c r="N191" s="639"/>
      <c r="O191" s="639"/>
      <c r="P191" s="639"/>
      <c r="Q191" s="640" t="str">
        <f>EVALUATIE!Q359</f>
        <v>Kies zorgvorm</v>
      </c>
      <c r="R191" s="641"/>
      <c r="S191" s="641"/>
      <c r="T191" s="641"/>
      <c r="U191" s="641"/>
      <c r="V191" s="641"/>
      <c r="W191" s="641"/>
      <c r="X191" s="641"/>
      <c r="Y191" s="4"/>
      <c r="Z191" s="177">
        <f>W153</f>
        <v>0</v>
      </c>
      <c r="AA191" s="184">
        <f>EVALUATIE!Q380</f>
        <v>0</v>
      </c>
      <c r="AB191" s="177">
        <f>AC153</f>
        <v>0</v>
      </c>
      <c r="AC191" s="339"/>
      <c r="AD191" s="185"/>
      <c r="AE191" s="185"/>
    </row>
    <row r="192" spans="1:33" s="70" customFormat="1" ht="15.75" hidden="1" customHeight="1" x14ac:dyDescent="0.3">
      <c r="A192" s="52">
        <v>6</v>
      </c>
      <c r="B192" s="639">
        <f>EVALUATIE!B360</f>
        <v>0</v>
      </c>
      <c r="C192" s="639"/>
      <c r="D192" s="639"/>
      <c r="E192" s="639"/>
      <c r="F192" s="639"/>
      <c r="G192" s="639"/>
      <c r="H192" s="639"/>
      <c r="I192" s="639"/>
      <c r="J192" s="639"/>
      <c r="K192" s="639"/>
      <c r="L192" s="639"/>
      <c r="M192" s="639"/>
      <c r="N192" s="639"/>
      <c r="O192" s="639"/>
      <c r="P192" s="639"/>
      <c r="Q192" s="640" t="str">
        <f>EVALUATIE!Q360</f>
        <v>Kies zorgvorm</v>
      </c>
      <c r="R192" s="641"/>
      <c r="S192" s="641"/>
      <c r="T192" s="641"/>
      <c r="U192" s="641"/>
      <c r="V192" s="641"/>
      <c r="W192" s="641"/>
      <c r="X192" s="641"/>
      <c r="Y192" s="4"/>
      <c r="Z192" s="177">
        <f>W179</f>
        <v>0</v>
      </c>
      <c r="AA192" s="184">
        <f>EVALUATIE!Q381</f>
        <v>0</v>
      </c>
      <c r="AB192" s="177">
        <f>AC179</f>
        <v>0</v>
      </c>
      <c r="AC192" s="339"/>
      <c r="AD192" s="185"/>
      <c r="AE192" s="185"/>
    </row>
    <row r="193" spans="1:42" s="2" customFormat="1" ht="7.95" customHeight="1" x14ac:dyDescent="0.3">
      <c r="A193" s="89"/>
      <c r="B193" s="617"/>
      <c r="C193" s="617"/>
      <c r="D193" s="617"/>
      <c r="E193" s="617"/>
      <c r="F193" s="617"/>
      <c r="G193" s="617"/>
      <c r="H193" s="617"/>
      <c r="I193" s="617"/>
      <c r="J193" s="617"/>
      <c r="K193" s="617"/>
      <c r="L193" s="617"/>
      <c r="M193" s="617"/>
      <c r="N193" s="617"/>
      <c r="O193" s="617"/>
      <c r="P193" s="617"/>
      <c r="Q193" s="617"/>
      <c r="R193" s="617"/>
      <c r="S193" s="617"/>
      <c r="T193" s="617"/>
      <c r="U193" s="617"/>
      <c r="V193" s="617"/>
      <c r="W193" s="617"/>
      <c r="X193" s="617"/>
      <c r="Y193" s="4"/>
      <c r="Z193" s="4"/>
      <c r="AA193" s="4"/>
      <c r="AB193" s="186"/>
      <c r="AC193" s="186"/>
      <c r="AD193" s="185"/>
      <c r="AE193" s="185"/>
    </row>
    <row r="194" spans="1:42" s="70" customFormat="1" ht="15.75" customHeight="1" x14ac:dyDescent="0.3">
      <c r="A194" s="8"/>
      <c r="B194" s="514"/>
      <c r="C194" s="514"/>
      <c r="D194" s="514"/>
      <c r="E194" s="514"/>
      <c r="F194" s="514"/>
      <c r="G194" s="514"/>
      <c r="H194" s="514"/>
      <c r="I194" s="514"/>
      <c r="J194" s="514"/>
      <c r="K194" s="514"/>
      <c r="L194" s="514"/>
      <c r="M194" s="514"/>
      <c r="N194" s="514"/>
      <c r="O194" s="514"/>
      <c r="P194" s="514"/>
      <c r="Q194" s="514"/>
      <c r="R194" s="514"/>
      <c r="S194" s="514"/>
      <c r="T194" s="514"/>
      <c r="U194" s="514"/>
      <c r="V194" s="514"/>
      <c r="W194" s="514"/>
      <c r="X194" s="514"/>
      <c r="Y194" s="4"/>
      <c r="Z194" s="200">
        <f>SUM(Z187)+Z188+Z189+Z190+Z191+Z192</f>
        <v>0</v>
      </c>
      <c r="AA194" s="200">
        <f>SUM(AA187)+AA188+AA189+AA190+AA191+AA192</f>
        <v>0</v>
      </c>
      <c r="AB194" s="200">
        <f>SUM(AB187)+AB188+AB189+AB190+AB191+AB192</f>
        <v>0</v>
      </c>
      <c r="AC194" s="200">
        <f>SUM(AC187:AC192)</f>
        <v>0</v>
      </c>
      <c r="AD194" s="185"/>
      <c r="AE194" s="185"/>
    </row>
    <row r="195" spans="1:42" s="2" customFormat="1" ht="7.95" customHeight="1" x14ac:dyDescent="0.3">
      <c r="A195" s="12"/>
      <c r="B195" s="358"/>
      <c r="C195" s="358"/>
      <c r="D195" s="358"/>
      <c r="E195" s="358"/>
      <c r="F195" s="358"/>
      <c r="G195" s="358"/>
      <c r="H195" s="358"/>
      <c r="I195" s="358"/>
      <c r="J195" s="358"/>
      <c r="K195" s="358"/>
      <c r="L195" s="358"/>
      <c r="M195" s="358"/>
      <c r="N195" s="358"/>
      <c r="O195" s="358"/>
      <c r="P195" s="358"/>
      <c r="Q195" s="358"/>
      <c r="R195" s="358"/>
      <c r="S195" s="358"/>
      <c r="T195" s="358"/>
      <c r="U195" s="358"/>
      <c r="V195" s="358"/>
      <c r="W195" s="358"/>
      <c r="X195" s="358"/>
      <c r="AA195" s="4"/>
    </row>
    <row r="196" spans="1:42" s="2" customFormat="1" ht="19.2" customHeight="1" x14ac:dyDescent="0.3">
      <c r="A196" s="8"/>
      <c r="B196" s="364" t="s">
        <v>696</v>
      </c>
      <c r="C196" s="364"/>
      <c r="D196" s="364"/>
      <c r="E196" s="364"/>
      <c r="F196" s="364"/>
      <c r="G196" s="364"/>
      <c r="H196" s="364"/>
      <c r="I196" s="364"/>
      <c r="J196" s="364"/>
      <c r="K196" s="364"/>
      <c r="L196" s="364"/>
      <c r="M196" s="364"/>
      <c r="N196" s="364"/>
      <c r="O196" s="364"/>
      <c r="P196" s="364"/>
      <c r="Q196" s="364"/>
      <c r="R196" s="364"/>
      <c r="S196" s="364"/>
      <c r="T196" s="364"/>
      <c r="U196" s="364"/>
      <c r="V196" s="364"/>
      <c r="W196" s="364"/>
      <c r="X196" s="364"/>
      <c r="Y196" s="365"/>
      <c r="Z196" s="365"/>
      <c r="AA196" s="343"/>
    </row>
    <row r="197" spans="1:42" s="2" customFormat="1" ht="15" hidden="1" customHeight="1" x14ac:dyDescent="0.3">
      <c r="A197" s="52"/>
      <c r="B197" s="395" t="s">
        <v>100</v>
      </c>
      <c r="C197" s="379"/>
      <c r="D197" s="393">
        <f>EVALUATIE!D395</f>
        <v>0</v>
      </c>
      <c r="E197" s="393"/>
      <c r="F197" s="393"/>
      <c r="G197" s="393"/>
      <c r="H197" s="393"/>
      <c r="I197" s="393"/>
      <c r="J197" s="393"/>
      <c r="K197" s="393"/>
      <c r="L197" s="393"/>
      <c r="M197" s="393"/>
      <c r="N197" s="393"/>
      <c r="O197" s="393"/>
      <c r="P197" s="393"/>
      <c r="Q197" s="393"/>
      <c r="R197" s="393"/>
      <c r="S197" s="393"/>
      <c r="T197" s="393"/>
      <c r="U197" s="393"/>
      <c r="V197" s="393"/>
      <c r="W197" s="393"/>
      <c r="X197" s="393"/>
      <c r="AA197" s="344"/>
    </row>
    <row r="198" spans="1:42" s="2" customFormat="1" ht="15.75" customHeight="1" x14ac:dyDescent="0.3">
      <c r="A198" s="52"/>
      <c r="B198" s="349" t="s">
        <v>413</v>
      </c>
      <c r="C198" s="349"/>
      <c r="D198" s="349"/>
      <c r="E198" s="349"/>
      <c r="F198" s="349"/>
      <c r="G198" s="349"/>
      <c r="H198" s="349"/>
      <c r="I198" s="349"/>
      <c r="J198" s="349"/>
      <c r="K198" s="349"/>
      <c r="L198" s="349"/>
      <c r="M198" s="349"/>
      <c r="N198" s="349"/>
      <c r="O198" s="349"/>
      <c r="P198" s="349"/>
      <c r="Q198" s="349"/>
      <c r="R198" s="349"/>
      <c r="S198" s="349"/>
      <c r="T198" s="349"/>
      <c r="U198" s="349"/>
      <c r="V198" s="349"/>
      <c r="W198" s="350">
        <f>EVALUATIE!W396</f>
        <v>0</v>
      </c>
      <c r="X198" s="351"/>
      <c r="Y198" s="65"/>
      <c r="Z198" s="65"/>
      <c r="AA198" s="344"/>
    </row>
    <row r="199" spans="1:42" s="2" customFormat="1" ht="15.75" customHeight="1" x14ac:dyDescent="0.3">
      <c r="A199" s="52"/>
      <c r="B199" s="349" t="s">
        <v>411</v>
      </c>
      <c r="C199" s="349"/>
      <c r="D199" s="349"/>
      <c r="E199" s="349"/>
      <c r="F199" s="349"/>
      <c r="G199" s="349"/>
      <c r="H199" s="349"/>
      <c r="I199" s="349"/>
      <c r="J199" s="349"/>
      <c r="K199" s="349"/>
      <c r="L199" s="349"/>
      <c r="M199" s="349"/>
      <c r="N199" s="349"/>
      <c r="O199" s="349"/>
      <c r="P199" s="349"/>
      <c r="Q199" s="349"/>
      <c r="R199" s="349"/>
      <c r="S199" s="349"/>
      <c r="T199" s="349"/>
      <c r="U199" s="349"/>
      <c r="V199" s="349"/>
      <c r="W199" s="350">
        <f>EVALUATIE!W397</f>
        <v>0</v>
      </c>
      <c r="X199" s="351"/>
      <c r="Y199" s="65"/>
      <c r="Z199" s="65"/>
      <c r="AA199" s="78"/>
    </row>
    <row r="200" spans="1:42" s="2" customFormat="1" ht="15.75" customHeight="1" x14ac:dyDescent="0.3">
      <c r="A200" s="52"/>
      <c r="B200" s="349" t="s">
        <v>412</v>
      </c>
      <c r="C200" s="349"/>
      <c r="D200" s="349"/>
      <c r="E200" s="349"/>
      <c r="F200" s="349"/>
      <c r="G200" s="349"/>
      <c r="H200" s="349"/>
      <c r="I200" s="349"/>
      <c r="J200" s="349"/>
      <c r="K200" s="349"/>
      <c r="L200" s="349"/>
      <c r="M200" s="349"/>
      <c r="N200" s="349"/>
      <c r="O200" s="349"/>
      <c r="P200" s="349"/>
      <c r="Q200" s="349"/>
      <c r="R200" s="349"/>
      <c r="S200" s="349"/>
      <c r="T200" s="349"/>
      <c r="U200" s="349"/>
      <c r="V200" s="349"/>
      <c r="W200" s="350">
        <f>EVALUATIE!W398</f>
        <v>0</v>
      </c>
      <c r="X200" s="351"/>
      <c r="Y200" s="65"/>
      <c r="Z200" s="65"/>
      <c r="AA200" s="78"/>
    </row>
    <row r="201" spans="1:42" s="2" customFormat="1" ht="15.75" customHeight="1" x14ac:dyDescent="0.3">
      <c r="A201" s="52"/>
      <c r="B201" s="349" t="s">
        <v>637</v>
      </c>
      <c r="C201" s="349"/>
      <c r="D201" s="349"/>
      <c r="E201" s="349"/>
      <c r="F201" s="349"/>
      <c r="G201" s="349"/>
      <c r="H201" s="349"/>
      <c r="I201" s="349"/>
      <c r="J201" s="349"/>
      <c r="K201" s="349"/>
      <c r="L201" s="349"/>
      <c r="M201" s="349"/>
      <c r="N201" s="349"/>
      <c r="O201" s="349"/>
      <c r="P201" s="349"/>
      <c r="Q201" s="349"/>
      <c r="R201" s="349"/>
      <c r="S201" s="349"/>
      <c r="T201" s="349"/>
      <c r="U201" s="349"/>
      <c r="V201" s="397"/>
      <c r="W201" s="564">
        <f>EVALUATIE!W399</f>
        <v>0</v>
      </c>
      <c r="X201" s="565"/>
      <c r="Y201" s="65"/>
      <c r="Z201" s="65"/>
      <c r="AA201" s="59"/>
    </row>
    <row r="202" spans="1:42" s="2" customFormat="1" ht="15.75" customHeight="1" x14ac:dyDescent="0.3">
      <c r="A202" s="52"/>
      <c r="B202" s="349" t="s">
        <v>414</v>
      </c>
      <c r="C202" s="349"/>
      <c r="D202" s="349"/>
      <c r="E202" s="349"/>
      <c r="F202" s="349"/>
      <c r="G202" s="349"/>
      <c r="H202" s="349"/>
      <c r="I202" s="349"/>
      <c r="J202" s="349"/>
      <c r="K202" s="349"/>
      <c r="L202" s="349"/>
      <c r="M202" s="349"/>
      <c r="N202" s="349"/>
      <c r="O202" s="349"/>
      <c r="P202" s="349"/>
      <c r="Q202" s="349"/>
      <c r="R202" s="349"/>
      <c r="S202" s="349"/>
      <c r="T202" s="349"/>
      <c r="U202" s="349"/>
      <c r="V202" s="397"/>
      <c r="W202" s="564">
        <f>EVALUATIE!W400</f>
        <v>0</v>
      </c>
      <c r="X202" s="565"/>
      <c r="Y202" s="65"/>
      <c r="Z202" s="65"/>
      <c r="AA202" s="59"/>
      <c r="AB202" s="91"/>
      <c r="AC202" s="91"/>
      <c r="AD202" s="91"/>
      <c r="AE202" s="91"/>
      <c r="AF202" s="91"/>
      <c r="AG202" s="91"/>
      <c r="AH202" s="91"/>
      <c r="AI202" s="91"/>
      <c r="AJ202" s="91"/>
      <c r="AK202" s="91"/>
      <c r="AL202" s="91"/>
      <c r="AM202" s="91"/>
      <c r="AN202" s="91"/>
      <c r="AO202" s="91"/>
      <c r="AP202" s="91"/>
    </row>
    <row r="203" spans="1:42" s="2" customFormat="1" ht="15.75" customHeight="1" x14ac:dyDescent="0.3">
      <c r="A203" s="52"/>
      <c r="B203" s="349" t="s">
        <v>415</v>
      </c>
      <c r="C203" s="349"/>
      <c r="D203" s="349"/>
      <c r="E203" s="349"/>
      <c r="F203" s="349"/>
      <c r="G203" s="349"/>
      <c r="H203" s="349"/>
      <c r="I203" s="349"/>
      <c r="J203" s="349"/>
      <c r="K203" s="349"/>
      <c r="L203" s="349"/>
      <c r="M203" s="349"/>
      <c r="N203" s="349"/>
      <c r="O203" s="349"/>
      <c r="P203" s="349"/>
      <c r="Q203" s="349"/>
      <c r="R203" s="349"/>
      <c r="S203" s="349"/>
      <c r="T203" s="349"/>
      <c r="U203" s="349"/>
      <c r="V203" s="397"/>
      <c r="W203" s="619">
        <f>EVALUATIE!W401</f>
        <v>0</v>
      </c>
      <c r="X203" s="620"/>
      <c r="Y203" s="65"/>
      <c r="Z203" s="65"/>
      <c r="AA203" s="59"/>
      <c r="AB203" s="91"/>
      <c r="AC203" s="91"/>
      <c r="AD203" s="91"/>
      <c r="AE203" s="91"/>
      <c r="AF203" s="91"/>
      <c r="AG203" s="91"/>
      <c r="AH203" s="91"/>
      <c r="AI203" s="91"/>
      <c r="AJ203" s="91"/>
      <c r="AK203" s="91"/>
      <c r="AL203" s="91"/>
      <c r="AM203" s="91"/>
      <c r="AN203" s="91"/>
      <c r="AO203" s="91"/>
      <c r="AP203" s="53"/>
    </row>
    <row r="204" spans="1:42" s="2" customFormat="1" ht="15.75" hidden="1" customHeight="1" x14ac:dyDescent="0.3">
      <c r="A204" s="52"/>
      <c r="B204" s="54"/>
      <c r="C204" s="54"/>
      <c r="D204" s="54"/>
      <c r="E204" s="54"/>
      <c r="F204" s="54"/>
      <c r="G204" s="54"/>
      <c r="H204" s="54"/>
      <c r="I204" s="54"/>
      <c r="J204" s="54"/>
      <c r="K204" s="54"/>
      <c r="L204" s="54"/>
      <c r="M204" s="54"/>
      <c r="N204" s="54"/>
      <c r="O204" s="54"/>
      <c r="P204" s="54"/>
      <c r="Q204" s="54"/>
      <c r="R204" s="54"/>
      <c r="S204" s="54"/>
      <c r="T204" s="54"/>
      <c r="U204" s="54"/>
      <c r="V204" s="54"/>
      <c r="W204" s="85"/>
      <c r="X204" s="85"/>
      <c r="Y204" s="65"/>
      <c r="Z204" s="65"/>
      <c r="AA204" s="78"/>
    </row>
    <row r="205" spans="1:42" s="70" customFormat="1" ht="15.75" hidden="1" customHeight="1" x14ac:dyDescent="0.3">
      <c r="A205" s="83"/>
      <c r="B205" s="345" t="s">
        <v>431</v>
      </c>
      <c r="C205" s="345"/>
      <c r="D205" s="345"/>
      <c r="E205" s="345"/>
      <c r="F205" s="345"/>
      <c r="G205" s="345"/>
      <c r="H205" s="345"/>
      <c r="I205" s="345"/>
      <c r="J205" s="345"/>
      <c r="K205" s="345"/>
      <c r="L205" s="345"/>
      <c r="M205" s="345"/>
      <c r="N205" s="345"/>
      <c r="O205" s="345"/>
      <c r="P205" s="345"/>
      <c r="Q205" s="345"/>
      <c r="R205" s="345"/>
      <c r="S205" s="345"/>
      <c r="T205" s="345"/>
      <c r="U205" s="345"/>
      <c r="V205" s="345"/>
      <c r="W205" s="345"/>
      <c r="X205" s="345"/>
    </row>
    <row r="206" spans="1:42" s="70" customFormat="1" ht="15.75" hidden="1" customHeight="1" x14ac:dyDescent="0.3">
      <c r="A206" s="80"/>
      <c r="B206" s="383" t="s">
        <v>101</v>
      </c>
      <c r="C206" s="383"/>
      <c r="D206" s="383"/>
      <c r="E206" s="383"/>
      <c r="F206" s="383"/>
      <c r="G206" s="383"/>
      <c r="H206" s="383"/>
      <c r="I206" s="383"/>
      <c r="J206" s="383"/>
      <c r="K206" s="383"/>
      <c r="L206" s="383"/>
      <c r="M206" s="383"/>
      <c r="N206" s="383"/>
      <c r="O206" s="383"/>
      <c r="P206" s="383"/>
      <c r="Q206" s="383"/>
      <c r="R206" s="383"/>
      <c r="S206" s="383"/>
      <c r="T206" s="383"/>
      <c r="U206" s="383"/>
      <c r="V206" s="566"/>
      <c r="W206" s="414">
        <f>W201</f>
        <v>0</v>
      </c>
      <c r="X206" s="416"/>
      <c r="Y206" s="80"/>
      <c r="Z206" s="80"/>
    </row>
    <row r="207" spans="1:42" s="70" customFormat="1" ht="9.6" customHeight="1" x14ac:dyDescent="0.3">
      <c r="A207" s="84"/>
      <c r="B207" s="406"/>
      <c r="C207" s="406"/>
      <c r="D207" s="406"/>
      <c r="E207" s="406"/>
      <c r="F207" s="406"/>
      <c r="G207" s="406"/>
      <c r="H207" s="406"/>
      <c r="I207" s="406"/>
      <c r="J207" s="406"/>
      <c r="K207" s="406"/>
      <c r="L207" s="406"/>
      <c r="M207" s="406"/>
      <c r="N207" s="406"/>
      <c r="O207" s="406"/>
      <c r="P207" s="406"/>
      <c r="Q207" s="406"/>
      <c r="R207" s="406"/>
      <c r="S207" s="406"/>
      <c r="T207" s="406"/>
      <c r="U207" s="406"/>
      <c r="V207" s="406"/>
      <c r="W207" s="406"/>
      <c r="X207" s="406"/>
    </row>
    <row r="208" spans="1:42" s="70" customFormat="1" ht="15.75" hidden="1" customHeight="1" x14ac:dyDescent="0.3">
      <c r="A208" s="83"/>
      <c r="B208" s="396" t="s">
        <v>663</v>
      </c>
      <c r="C208" s="396"/>
      <c r="D208" s="396"/>
      <c r="E208" s="396"/>
      <c r="F208" s="396"/>
      <c r="G208" s="396"/>
      <c r="H208" s="396"/>
      <c r="I208" s="396"/>
      <c r="J208" s="396"/>
      <c r="K208" s="396"/>
      <c r="L208" s="396"/>
      <c r="M208" s="396"/>
      <c r="N208" s="396"/>
      <c r="O208" s="396"/>
      <c r="P208" s="396"/>
      <c r="Q208" s="396"/>
      <c r="R208" s="396"/>
      <c r="S208" s="396"/>
      <c r="T208" s="396"/>
      <c r="U208" s="396"/>
      <c r="V208" s="396"/>
      <c r="W208" s="396"/>
      <c r="X208" s="396"/>
      <c r="Y208" s="80"/>
      <c r="Z208" s="80"/>
    </row>
    <row r="209" spans="1:29" s="70" customFormat="1" ht="17.399999999999999" hidden="1" customHeight="1" x14ac:dyDescent="0.3">
      <c r="A209" s="80"/>
      <c r="B209" s="379" t="s">
        <v>664</v>
      </c>
      <c r="C209" s="379"/>
      <c r="D209" s="379"/>
      <c r="E209" s="379"/>
      <c r="F209" s="379"/>
      <c r="G209" s="379"/>
      <c r="H209" s="379"/>
      <c r="I209" s="379"/>
      <c r="J209" s="379"/>
      <c r="K209" s="379"/>
      <c r="L209" s="379"/>
      <c r="M209" s="379"/>
      <c r="N209" s="379"/>
      <c r="O209" s="379"/>
      <c r="P209" s="379"/>
      <c r="Q209" s="379"/>
      <c r="R209" s="379"/>
      <c r="S209" s="379"/>
      <c r="T209" s="379"/>
      <c r="U209" s="379"/>
      <c r="V209" s="385"/>
      <c r="W209" s="471">
        <f>AANVRAAG!W417</f>
        <v>0</v>
      </c>
      <c r="X209" s="472"/>
      <c r="Y209" s="80"/>
      <c r="Z209" s="80"/>
      <c r="AA209" s="93"/>
    </row>
    <row r="210" spans="1:29" s="70" customFormat="1" ht="17.399999999999999" hidden="1" customHeight="1" x14ac:dyDescent="0.3">
      <c r="A210" s="80"/>
      <c r="B210" s="379" t="s">
        <v>665</v>
      </c>
      <c r="C210" s="379"/>
      <c r="D210" s="379"/>
      <c r="E210" s="379"/>
      <c r="F210" s="379"/>
      <c r="G210" s="379"/>
      <c r="H210" s="379"/>
      <c r="I210" s="379"/>
      <c r="J210" s="379"/>
      <c r="K210" s="379"/>
      <c r="L210" s="379"/>
      <c r="M210" s="379"/>
      <c r="N210" s="379"/>
      <c r="O210" s="379"/>
      <c r="P210" s="379"/>
      <c r="Q210" s="379"/>
      <c r="R210" s="379"/>
      <c r="S210" s="379"/>
      <c r="T210" s="379"/>
      <c r="U210" s="379"/>
      <c r="V210" s="385"/>
      <c r="W210" s="471">
        <f>AANVRAAG!W236</f>
        <v>0</v>
      </c>
      <c r="X210" s="472"/>
      <c r="Y210" s="80"/>
      <c r="Z210" s="80"/>
      <c r="AA210" s="93"/>
    </row>
    <row r="211" spans="1:29" s="70" customFormat="1" ht="17.399999999999999" hidden="1" customHeight="1" x14ac:dyDescent="0.3">
      <c r="A211" s="80"/>
      <c r="B211" s="379" t="s">
        <v>666</v>
      </c>
      <c r="C211" s="379"/>
      <c r="D211" s="379"/>
      <c r="E211" s="379"/>
      <c r="F211" s="379"/>
      <c r="G211" s="379"/>
      <c r="H211" s="379"/>
      <c r="I211" s="379"/>
      <c r="J211" s="379"/>
      <c r="K211" s="379"/>
      <c r="L211" s="379"/>
      <c r="M211" s="379"/>
      <c r="N211" s="379"/>
      <c r="O211" s="379"/>
      <c r="P211" s="379"/>
      <c r="Q211" s="379"/>
      <c r="R211" s="379"/>
      <c r="S211" s="379"/>
      <c r="T211" s="379"/>
      <c r="U211" s="379"/>
      <c r="V211" s="385"/>
      <c r="W211" s="471">
        <f>AANVRAAG!W237</f>
        <v>0</v>
      </c>
      <c r="X211" s="472"/>
      <c r="Y211" s="80"/>
      <c r="Z211" s="80"/>
      <c r="AA211" s="93"/>
    </row>
    <row r="212" spans="1:29" s="70" customFormat="1" ht="15.75" hidden="1" customHeight="1" x14ac:dyDescent="0.3">
      <c r="A212" s="80"/>
      <c r="B212" s="379" t="s">
        <v>667</v>
      </c>
      <c r="C212" s="379"/>
      <c r="D212" s="379"/>
      <c r="E212" s="379"/>
      <c r="F212" s="379"/>
      <c r="G212" s="379"/>
      <c r="H212" s="379"/>
      <c r="I212" s="379"/>
      <c r="J212" s="379"/>
      <c r="K212" s="379"/>
      <c r="L212" s="379"/>
      <c r="M212" s="379"/>
      <c r="N212" s="379"/>
      <c r="O212" s="379"/>
      <c r="P212" s="379"/>
      <c r="Q212" s="379"/>
      <c r="R212" s="379"/>
      <c r="S212" s="379"/>
      <c r="T212" s="379"/>
      <c r="U212" s="379"/>
      <c r="V212" s="385"/>
      <c r="W212" s="471">
        <f>AANVRAAG!W420</f>
        <v>0</v>
      </c>
      <c r="X212" s="472"/>
      <c r="Y212" s="80"/>
      <c r="Z212" s="80"/>
    </row>
    <row r="213" spans="1:29" s="70" customFormat="1" ht="15.75" hidden="1" customHeight="1" x14ac:dyDescent="0.3">
      <c r="A213" s="80"/>
      <c r="B213" s="379" t="s">
        <v>379</v>
      </c>
      <c r="C213" s="379"/>
      <c r="D213" s="379"/>
      <c r="E213" s="379"/>
      <c r="F213" s="379"/>
      <c r="G213" s="379"/>
      <c r="H213" s="379"/>
      <c r="I213" s="379"/>
      <c r="J213" s="379"/>
      <c r="K213" s="379"/>
      <c r="L213" s="379"/>
      <c r="M213" s="379"/>
      <c r="N213" s="379"/>
      <c r="O213" s="379"/>
      <c r="P213" s="379"/>
      <c r="Q213" s="379"/>
      <c r="R213" s="379"/>
      <c r="S213" s="379"/>
      <c r="T213" s="379"/>
      <c r="U213" s="379"/>
      <c r="V213" s="385"/>
      <c r="W213" s="382">
        <f>MAX(W206-W209,0)</f>
        <v>0</v>
      </c>
      <c r="X213" s="382"/>
      <c r="Y213" s="80"/>
      <c r="Z213" s="80"/>
    </row>
    <row r="214" spans="1:29" s="70" customFormat="1" ht="15.75" hidden="1" customHeight="1" x14ac:dyDescent="0.3">
      <c r="A214" s="80"/>
      <c r="B214" s="379" t="s">
        <v>427</v>
      </c>
      <c r="C214" s="379"/>
      <c r="D214" s="379"/>
      <c r="E214" s="379"/>
      <c r="F214" s="379"/>
      <c r="G214" s="379"/>
      <c r="H214" s="379"/>
      <c r="I214" s="379"/>
      <c r="J214" s="379"/>
      <c r="K214" s="379"/>
      <c r="L214" s="379"/>
      <c r="M214" s="379"/>
      <c r="N214" s="379"/>
      <c r="O214" s="379"/>
      <c r="P214" s="379"/>
      <c r="Q214" s="379"/>
      <c r="R214" s="379"/>
      <c r="S214" s="379"/>
      <c r="T214" s="379"/>
      <c r="U214" s="379"/>
      <c r="V214" s="385"/>
      <c r="W214" s="382">
        <f>MAX(W202-W210,0)</f>
        <v>0</v>
      </c>
      <c r="X214" s="382"/>
      <c r="Y214" s="80"/>
      <c r="Z214" s="80"/>
    </row>
    <row r="215" spans="1:29" s="70" customFormat="1" ht="15.75" hidden="1" customHeight="1" x14ac:dyDescent="0.3">
      <c r="A215" s="80"/>
      <c r="B215" s="379" t="s">
        <v>429</v>
      </c>
      <c r="C215" s="379"/>
      <c r="D215" s="379"/>
      <c r="E215" s="379"/>
      <c r="F215" s="379"/>
      <c r="G215" s="379"/>
      <c r="H215" s="379"/>
      <c r="I215" s="379"/>
      <c r="J215" s="379"/>
      <c r="K215" s="379"/>
      <c r="L215" s="379"/>
      <c r="M215" s="379"/>
      <c r="N215" s="379"/>
      <c r="O215" s="379"/>
      <c r="P215" s="379"/>
      <c r="Q215" s="379"/>
      <c r="R215" s="379"/>
      <c r="S215" s="379"/>
      <c r="T215" s="379"/>
      <c r="U215" s="379"/>
      <c r="V215" s="385"/>
      <c r="W215" s="382">
        <f>MAX(W203-W211,0)</f>
        <v>0</v>
      </c>
      <c r="X215" s="382"/>
      <c r="Y215" s="80"/>
      <c r="Z215" s="80"/>
    </row>
    <row r="216" spans="1:29" s="2" customFormat="1" x14ac:dyDescent="0.3">
      <c r="A216" s="12"/>
      <c r="B216" s="358"/>
      <c r="C216" s="358"/>
      <c r="D216" s="358"/>
      <c r="E216" s="358"/>
      <c r="F216" s="358"/>
      <c r="G216" s="358"/>
      <c r="H216" s="358"/>
      <c r="I216" s="358"/>
      <c r="J216" s="358"/>
      <c r="K216" s="358"/>
      <c r="L216" s="358"/>
      <c r="M216" s="358"/>
      <c r="N216" s="358"/>
      <c r="O216" s="358"/>
      <c r="P216" s="358"/>
      <c r="Q216" s="358"/>
      <c r="R216" s="358"/>
      <c r="S216" s="358"/>
      <c r="T216" s="358"/>
      <c r="U216" s="358"/>
      <c r="V216" s="358"/>
      <c r="W216" s="358"/>
      <c r="X216" s="358"/>
      <c r="AA216" s="4"/>
    </row>
    <row r="217" spans="1:29" s="2" customFormat="1" ht="15.75" hidden="1" customHeight="1" x14ac:dyDescent="0.3">
      <c r="A217" s="52"/>
      <c r="B217" s="345" t="s">
        <v>383</v>
      </c>
      <c r="C217" s="345"/>
      <c r="D217" s="345"/>
      <c r="E217" s="345"/>
      <c r="F217" s="345"/>
      <c r="G217" s="345"/>
      <c r="H217" s="345"/>
      <c r="I217" s="345"/>
      <c r="J217" s="345"/>
      <c r="K217" s="345"/>
      <c r="L217" s="345"/>
      <c r="M217" s="345"/>
      <c r="N217" s="345"/>
      <c r="O217" s="345"/>
      <c r="P217" s="345"/>
      <c r="Q217" s="345"/>
      <c r="R217" s="345"/>
      <c r="S217" s="345"/>
      <c r="T217" s="345"/>
      <c r="U217" s="345"/>
      <c r="V217" s="345"/>
      <c r="W217" s="345"/>
      <c r="X217" s="345"/>
      <c r="Y217" s="67"/>
      <c r="Z217" s="67"/>
      <c r="AA217" s="69"/>
      <c r="AB217" s="2" t="s">
        <v>646</v>
      </c>
    </row>
    <row r="218" spans="1:29" s="2" customFormat="1" ht="15.75" hidden="1" customHeight="1" x14ac:dyDescent="0.3">
      <c r="A218" s="52"/>
      <c r="B218" s="383" t="s">
        <v>361</v>
      </c>
      <c r="C218" s="383"/>
      <c r="D218" s="383"/>
      <c r="E218" s="383"/>
      <c r="F218" s="383"/>
      <c r="G218" s="383"/>
      <c r="H218" s="383"/>
      <c r="I218" s="383"/>
      <c r="J218" s="383"/>
      <c r="K218" s="383"/>
      <c r="L218" s="383"/>
      <c r="M218" s="383"/>
      <c r="N218" s="383"/>
      <c r="O218" s="383"/>
      <c r="P218" s="383"/>
      <c r="Q218" s="383"/>
      <c r="R218" s="383"/>
      <c r="S218" s="383"/>
      <c r="T218" s="383"/>
      <c r="U218" s="383"/>
      <c r="V218" s="383"/>
      <c r="W218" s="384">
        <f ca="1">SUMIF(Q187:X192,"geen functie spoed",Z187:Z192)</f>
        <v>0</v>
      </c>
      <c r="X218" s="384"/>
      <c r="Y218" s="65"/>
      <c r="Z218" s="65"/>
      <c r="AA218" s="4"/>
      <c r="AB218" s="384">
        <f ca="1">SUMIF(Q187:X192,"geen functie spoed",AB187:AB192)</f>
        <v>0</v>
      </c>
      <c r="AC218" s="384"/>
    </row>
    <row r="219" spans="1:29" s="2" customFormat="1" ht="15.75" hidden="1" customHeight="1" x14ac:dyDescent="0.3">
      <c r="A219" s="52"/>
      <c r="B219" s="383" t="s">
        <v>396</v>
      </c>
      <c r="C219" s="383"/>
      <c r="D219" s="383"/>
      <c r="E219" s="383"/>
      <c r="F219" s="383"/>
      <c r="G219" s="383"/>
      <c r="H219" s="383"/>
      <c r="I219" s="383"/>
      <c r="J219" s="383"/>
      <c r="K219" s="383"/>
      <c r="L219" s="383"/>
      <c r="M219" s="383"/>
      <c r="N219" s="383"/>
      <c r="O219" s="383"/>
      <c r="P219" s="383"/>
      <c r="Q219" s="383"/>
      <c r="R219" s="383"/>
      <c r="S219" s="383"/>
      <c r="T219" s="383"/>
      <c r="U219" s="383"/>
      <c r="V219" s="383"/>
      <c r="W219" s="384">
        <f ca="1">0.75*W218</f>
        <v>0</v>
      </c>
      <c r="X219" s="384"/>
      <c r="Y219" s="65"/>
      <c r="Z219" s="65"/>
      <c r="AA219" s="6"/>
      <c r="AB219" s="384">
        <f ca="1">0.75*AB218</f>
        <v>0</v>
      </c>
      <c r="AC219" s="384"/>
    </row>
    <row r="220" spans="1:29" s="2" customFormat="1" ht="15.75" hidden="1" customHeight="1" x14ac:dyDescent="0.3">
      <c r="A220" s="52"/>
      <c r="B220" s="383" t="s">
        <v>399</v>
      </c>
      <c r="C220" s="383"/>
      <c r="D220" s="383"/>
      <c r="E220" s="383"/>
      <c r="F220" s="383"/>
      <c r="G220" s="383"/>
      <c r="H220" s="383"/>
      <c r="I220" s="383"/>
      <c r="J220" s="383"/>
      <c r="K220" s="383"/>
      <c r="L220" s="383"/>
      <c r="M220" s="383"/>
      <c r="N220" s="383"/>
      <c r="O220" s="383"/>
      <c r="P220" s="383"/>
      <c r="Q220" s="383"/>
      <c r="R220" s="383"/>
      <c r="S220" s="383"/>
      <c r="T220" s="383"/>
      <c r="U220" s="383"/>
      <c r="V220" s="383"/>
      <c r="W220" s="384">
        <f>W213</f>
        <v>0</v>
      </c>
      <c r="X220" s="384"/>
      <c r="Y220" s="65"/>
      <c r="Z220" s="65"/>
      <c r="AA220" s="4"/>
      <c r="AB220" s="384">
        <f>W213</f>
        <v>0</v>
      </c>
      <c r="AC220" s="384"/>
    </row>
    <row r="221" spans="1:29" s="2" customFormat="1" ht="15.75" hidden="1" customHeight="1" x14ac:dyDescent="0.3">
      <c r="A221" s="52"/>
      <c r="B221" s="468" t="s">
        <v>385</v>
      </c>
      <c r="C221" s="469"/>
      <c r="D221" s="469"/>
      <c r="E221" s="469"/>
      <c r="F221" s="469"/>
      <c r="G221" s="469"/>
      <c r="H221" s="469"/>
      <c r="I221" s="469"/>
      <c r="J221" s="469"/>
      <c r="K221" s="469"/>
      <c r="L221" s="469"/>
      <c r="M221" s="469"/>
      <c r="N221" s="469"/>
      <c r="O221" s="469"/>
      <c r="P221" s="469"/>
      <c r="Q221" s="469"/>
      <c r="R221" s="469"/>
      <c r="S221" s="469"/>
      <c r="T221" s="469"/>
      <c r="U221" s="469"/>
      <c r="V221" s="469"/>
      <c r="W221" s="72"/>
      <c r="X221" s="73">
        <f ca="1">MIN(W219:X220)</f>
        <v>0</v>
      </c>
      <c r="Y221" s="65"/>
      <c r="Z221" s="65"/>
      <c r="AA221" s="4"/>
      <c r="AB221" s="72"/>
      <c r="AC221" s="73">
        <f ca="1">MIN(AB219:AC220)</f>
        <v>0</v>
      </c>
    </row>
    <row r="222" spans="1:29" s="2" customFormat="1" ht="15.75" hidden="1" customHeight="1" x14ac:dyDescent="0.3">
      <c r="A222" s="52"/>
      <c r="B222" s="80"/>
      <c r="C222" s="80"/>
      <c r="D222" s="80"/>
      <c r="E222" s="80"/>
      <c r="F222" s="80"/>
      <c r="G222" s="80"/>
      <c r="H222" s="80"/>
      <c r="I222" s="80"/>
      <c r="J222" s="80"/>
      <c r="K222" s="80"/>
      <c r="L222" s="80"/>
      <c r="M222" s="80"/>
      <c r="N222" s="80"/>
      <c r="O222" s="80"/>
      <c r="P222" s="80"/>
      <c r="Q222" s="80"/>
      <c r="R222" s="80"/>
      <c r="S222" s="80"/>
      <c r="T222" s="80"/>
      <c r="U222" s="80"/>
      <c r="V222" s="80"/>
      <c r="W222" s="100"/>
      <c r="X222" s="100"/>
      <c r="Y222" s="65"/>
      <c r="Z222" s="65"/>
      <c r="AA222" s="4"/>
      <c r="AB222" s="100"/>
      <c r="AC222" s="100"/>
    </row>
    <row r="223" spans="1:29" s="2" customFormat="1" ht="15.75" hidden="1" customHeight="1" x14ac:dyDescent="0.3">
      <c r="A223" s="52"/>
      <c r="B223" s="383" t="s">
        <v>397</v>
      </c>
      <c r="C223" s="383"/>
      <c r="D223" s="383"/>
      <c r="E223" s="383"/>
      <c r="F223" s="383"/>
      <c r="G223" s="383"/>
      <c r="H223" s="383"/>
      <c r="I223" s="383"/>
      <c r="J223" s="383"/>
      <c r="K223" s="383"/>
      <c r="L223" s="383"/>
      <c r="M223" s="383"/>
      <c r="N223" s="383"/>
      <c r="O223" s="383"/>
      <c r="P223" s="383"/>
      <c r="Q223" s="383"/>
      <c r="R223" s="383"/>
      <c r="S223" s="383"/>
      <c r="T223" s="383"/>
      <c r="U223" s="383"/>
      <c r="V223" s="383"/>
      <c r="W223" s="79"/>
      <c r="X223" s="79">
        <f ca="1">MAX(0,W220-W219)</f>
        <v>0</v>
      </c>
      <c r="Y223" s="65"/>
      <c r="Z223" s="65"/>
      <c r="AA223" s="4"/>
      <c r="AB223" s="79"/>
      <c r="AC223" s="79">
        <f ca="1">MAX(0,AB220-AB219)</f>
        <v>0</v>
      </c>
    </row>
    <row r="224" spans="1:29" s="2" customFormat="1" ht="15.75" hidden="1" customHeight="1" x14ac:dyDescent="0.3">
      <c r="A224" s="52"/>
      <c r="B224" s="383" t="s">
        <v>384</v>
      </c>
      <c r="C224" s="383"/>
      <c r="D224" s="383"/>
      <c r="E224" s="383"/>
      <c r="F224" s="383"/>
      <c r="G224" s="383"/>
      <c r="H224" s="383"/>
      <c r="I224" s="383"/>
      <c r="J224" s="383"/>
      <c r="K224" s="383"/>
      <c r="L224" s="383"/>
      <c r="M224" s="383"/>
      <c r="N224" s="383"/>
      <c r="O224" s="383"/>
      <c r="P224" s="383"/>
      <c r="Q224" s="383"/>
      <c r="R224" s="383"/>
      <c r="S224" s="383"/>
      <c r="T224" s="383"/>
      <c r="U224" s="383"/>
      <c r="V224" s="383"/>
      <c r="W224" s="100"/>
      <c r="X224" s="100">
        <f ca="1">0.1*W219</f>
        <v>0</v>
      </c>
      <c r="Y224" s="65"/>
      <c r="Z224" s="65"/>
      <c r="AA224" s="4"/>
      <c r="AB224" s="100"/>
      <c r="AC224" s="100">
        <f ca="1">0.1*AB219</f>
        <v>0</v>
      </c>
    </row>
    <row r="225" spans="1:30" s="2" customFormat="1" ht="15.75" hidden="1" customHeight="1" x14ac:dyDescent="0.3">
      <c r="A225" s="52"/>
      <c r="B225" s="517" t="s">
        <v>395</v>
      </c>
      <c r="C225" s="469"/>
      <c r="D225" s="469"/>
      <c r="E225" s="469"/>
      <c r="F225" s="469"/>
      <c r="G225" s="469"/>
      <c r="H225" s="469"/>
      <c r="I225" s="469"/>
      <c r="J225" s="469"/>
      <c r="K225" s="469"/>
      <c r="L225" s="469"/>
      <c r="M225" s="469"/>
      <c r="N225" s="469"/>
      <c r="O225" s="469"/>
      <c r="P225" s="469"/>
      <c r="Q225" s="469"/>
      <c r="R225" s="469"/>
      <c r="S225" s="469"/>
      <c r="T225" s="469"/>
      <c r="U225" s="469"/>
      <c r="V225" s="469"/>
      <c r="W225" s="72"/>
      <c r="X225" s="73">
        <f ca="1">MIN(X223:X224)</f>
        <v>0</v>
      </c>
      <c r="Y225" s="65"/>
      <c r="Z225" s="65"/>
      <c r="AA225" s="4"/>
      <c r="AB225" s="72"/>
      <c r="AC225" s="73">
        <f ca="1">MIN(AC223:AC224)</f>
        <v>0</v>
      </c>
    </row>
    <row r="226" spans="1:30" s="2" customFormat="1" ht="15.75" hidden="1" customHeight="1" x14ac:dyDescent="0.3">
      <c r="A226" s="52"/>
      <c r="B226" s="74"/>
      <c r="C226" s="75"/>
      <c r="D226" s="75"/>
      <c r="E226" s="75"/>
      <c r="F226" s="75"/>
      <c r="G226" s="75"/>
      <c r="H226" s="75"/>
      <c r="I226" s="75"/>
      <c r="J226" s="75"/>
      <c r="K226" s="75"/>
      <c r="L226" s="75"/>
      <c r="M226" s="75"/>
      <c r="N226" s="75"/>
      <c r="O226" s="75"/>
      <c r="P226" s="75"/>
      <c r="Q226" s="75"/>
      <c r="R226" s="75"/>
      <c r="S226" s="75"/>
      <c r="T226" s="75"/>
      <c r="U226" s="75"/>
      <c r="V226" s="75"/>
      <c r="W226" s="100"/>
      <c r="X226" s="100"/>
      <c r="Y226" s="65"/>
      <c r="Z226" s="65"/>
      <c r="AA226" s="4"/>
      <c r="AB226" s="100"/>
      <c r="AC226" s="100"/>
    </row>
    <row r="227" spans="1:30" s="2" customFormat="1" ht="15.75" hidden="1" customHeight="1" x14ac:dyDescent="0.3">
      <c r="A227" s="52"/>
      <c r="B227" s="383" t="s">
        <v>388</v>
      </c>
      <c r="C227" s="383"/>
      <c r="D227" s="383"/>
      <c r="E227" s="383"/>
      <c r="F227" s="383"/>
      <c r="G227" s="383"/>
      <c r="H227" s="383"/>
      <c r="I227" s="383"/>
      <c r="J227" s="383"/>
      <c r="K227" s="383"/>
      <c r="L227" s="383"/>
      <c r="M227" s="383"/>
      <c r="N227" s="383"/>
      <c r="O227" s="383"/>
      <c r="P227" s="383"/>
      <c r="Q227" s="383"/>
      <c r="R227" s="383"/>
      <c r="S227" s="383"/>
      <c r="T227" s="383"/>
      <c r="U227" s="383"/>
      <c r="V227" s="383"/>
      <c r="W227" s="79"/>
      <c r="X227" s="79">
        <f ca="1">X223-X225</f>
        <v>0</v>
      </c>
      <c r="Y227" s="65"/>
      <c r="Z227" s="65"/>
      <c r="AA227" s="4"/>
      <c r="AB227" s="79"/>
      <c r="AC227" s="79">
        <f ca="1">AC223-AC225</f>
        <v>0</v>
      </c>
    </row>
    <row r="228" spans="1:30" s="2" customFormat="1" ht="15.75" hidden="1" customHeight="1" x14ac:dyDescent="0.3">
      <c r="A228" s="52"/>
      <c r="B228" s="370" t="s">
        <v>387</v>
      </c>
      <c r="C228" s="370"/>
      <c r="D228" s="370"/>
      <c r="E228" s="370"/>
      <c r="F228" s="370"/>
      <c r="G228" s="370"/>
      <c r="H228" s="370"/>
      <c r="I228" s="370"/>
      <c r="J228" s="370"/>
      <c r="K228" s="370"/>
      <c r="L228" s="370"/>
      <c r="M228" s="370"/>
      <c r="N228" s="370"/>
      <c r="O228" s="370"/>
      <c r="P228" s="370"/>
      <c r="Q228" s="370"/>
      <c r="R228" s="370"/>
      <c r="S228" s="370"/>
      <c r="T228" s="370"/>
      <c r="U228" s="370"/>
      <c r="V228" s="370"/>
      <c r="W228" s="347">
        <f ca="1">MIN(W229:X230)</f>
        <v>0</v>
      </c>
      <c r="X228" s="347"/>
      <c r="Y228" s="65"/>
      <c r="Z228" s="65"/>
      <c r="AA228" s="4"/>
      <c r="AB228" s="347">
        <f ca="1">MIN(AB229:AC230)</f>
        <v>0</v>
      </c>
      <c r="AC228" s="347"/>
    </row>
    <row r="229" spans="1:30" s="2" customFormat="1" ht="15.75" hidden="1" customHeight="1" x14ac:dyDescent="0.3">
      <c r="A229" s="52"/>
      <c r="B229" s="383" t="s">
        <v>386</v>
      </c>
      <c r="C229" s="383"/>
      <c r="D229" s="383"/>
      <c r="E229" s="383"/>
      <c r="F229" s="383"/>
      <c r="G229" s="383"/>
      <c r="H229" s="383"/>
      <c r="I229" s="383"/>
      <c r="J229" s="383"/>
      <c r="K229" s="383"/>
      <c r="L229" s="383"/>
      <c r="M229" s="383"/>
      <c r="N229" s="383"/>
      <c r="O229" s="383"/>
      <c r="P229" s="383"/>
      <c r="Q229" s="383"/>
      <c r="R229" s="383"/>
      <c r="S229" s="383"/>
      <c r="T229" s="383"/>
      <c r="U229" s="383"/>
      <c r="V229" s="383"/>
      <c r="W229" s="384">
        <f ca="1">0.25*W218</f>
        <v>0</v>
      </c>
      <c r="X229" s="384"/>
      <c r="Y229" s="65"/>
      <c r="Z229" s="65"/>
      <c r="AA229" s="4"/>
      <c r="AB229" s="384">
        <f ca="1">0.25*AB218</f>
        <v>0</v>
      </c>
      <c r="AC229" s="384"/>
    </row>
    <row r="230" spans="1:30" s="2" customFormat="1" ht="15.75" hidden="1" customHeight="1" x14ac:dyDescent="0.3">
      <c r="A230" s="52"/>
      <c r="B230" s="383" t="s">
        <v>400</v>
      </c>
      <c r="C230" s="383"/>
      <c r="D230" s="383"/>
      <c r="E230" s="383"/>
      <c r="F230" s="383"/>
      <c r="G230" s="383"/>
      <c r="H230" s="383"/>
      <c r="I230" s="383"/>
      <c r="J230" s="383"/>
      <c r="K230" s="383"/>
      <c r="L230" s="383"/>
      <c r="M230" s="383"/>
      <c r="N230" s="383"/>
      <c r="O230" s="383"/>
      <c r="P230" s="383"/>
      <c r="Q230" s="383"/>
      <c r="R230" s="383"/>
      <c r="S230" s="383"/>
      <c r="T230" s="383"/>
      <c r="U230" s="383"/>
      <c r="V230" s="383"/>
      <c r="W230" s="384">
        <f>W198*100</f>
        <v>0</v>
      </c>
      <c r="X230" s="384"/>
      <c r="Y230" s="65"/>
      <c r="Z230" s="65"/>
      <c r="AA230" s="4"/>
      <c r="AB230" s="384">
        <f>W198*100</f>
        <v>0</v>
      </c>
      <c r="AC230" s="384"/>
    </row>
    <row r="231" spans="1:30" s="2" customFormat="1" ht="15.75" hidden="1" customHeight="1" x14ac:dyDescent="0.3">
      <c r="A231" s="52"/>
      <c r="B231" s="468" t="s">
        <v>389</v>
      </c>
      <c r="C231" s="469"/>
      <c r="D231" s="469"/>
      <c r="E231" s="469"/>
      <c r="F231" s="469"/>
      <c r="G231" s="469"/>
      <c r="H231" s="469"/>
      <c r="I231" s="469"/>
      <c r="J231" s="469"/>
      <c r="K231" s="469"/>
      <c r="L231" s="469"/>
      <c r="M231" s="469"/>
      <c r="N231" s="469"/>
      <c r="O231" s="469"/>
      <c r="P231" s="469"/>
      <c r="Q231" s="469"/>
      <c r="R231" s="469"/>
      <c r="S231" s="469"/>
      <c r="T231" s="469"/>
      <c r="U231" s="469"/>
      <c r="V231" s="469"/>
      <c r="W231" s="72"/>
      <c r="X231" s="73">
        <f ca="1">MIN(W227:X228)</f>
        <v>0</v>
      </c>
      <c r="Y231" s="65"/>
      <c r="Z231" s="65"/>
      <c r="AA231" s="4"/>
      <c r="AB231" s="72"/>
      <c r="AC231" s="73">
        <f ca="1">MIN(AB227:AC228)</f>
        <v>0</v>
      </c>
    </row>
    <row r="232" spans="1:30" s="2" customFormat="1" ht="15.75" hidden="1" customHeight="1" thickBot="1" x14ac:dyDescent="0.35">
      <c r="A232" s="52"/>
      <c r="B232" s="99"/>
      <c r="C232" s="99"/>
      <c r="D232" s="99"/>
      <c r="E232" s="99"/>
      <c r="F232" s="99"/>
      <c r="G232" s="99"/>
      <c r="H232" s="99"/>
      <c r="I232" s="99"/>
      <c r="J232" s="99"/>
      <c r="K232" s="99"/>
      <c r="L232" s="99"/>
      <c r="M232" s="99"/>
      <c r="N232" s="99"/>
      <c r="O232" s="99"/>
      <c r="P232" s="99"/>
      <c r="Q232" s="99"/>
      <c r="R232" s="99"/>
      <c r="S232" s="99"/>
      <c r="T232" s="99"/>
      <c r="U232" s="99"/>
      <c r="V232" s="99"/>
      <c r="W232" s="79"/>
      <c r="X232" s="79"/>
      <c r="Y232" s="65"/>
      <c r="Z232" s="65"/>
      <c r="AA232" s="4"/>
      <c r="AB232" s="79"/>
      <c r="AC232" s="79"/>
    </row>
    <row r="233" spans="1:30" s="2" customFormat="1" ht="15.75" hidden="1" customHeight="1" thickBot="1" x14ac:dyDescent="0.35">
      <c r="A233" s="52"/>
      <c r="B233" s="523" t="s">
        <v>398</v>
      </c>
      <c r="C233" s="524"/>
      <c r="D233" s="524"/>
      <c r="E233" s="524"/>
      <c r="F233" s="524"/>
      <c r="G233" s="524"/>
      <c r="H233" s="524"/>
      <c r="I233" s="524"/>
      <c r="J233" s="524"/>
      <c r="K233" s="524"/>
      <c r="L233" s="524"/>
      <c r="M233" s="524"/>
      <c r="N233" s="524"/>
      <c r="O233" s="524"/>
      <c r="P233" s="524"/>
      <c r="Q233" s="524"/>
      <c r="R233" s="524"/>
      <c r="S233" s="524"/>
      <c r="T233" s="524"/>
      <c r="U233" s="524"/>
      <c r="V233" s="524"/>
      <c r="W233" s="366">
        <f ca="1">X221+X225+X231</f>
        <v>0</v>
      </c>
      <c r="X233" s="367"/>
      <c r="Y233" s="65"/>
      <c r="Z233" s="65"/>
      <c r="AA233" s="4"/>
      <c r="AB233" s="366">
        <f ca="1">AC221+AC225+AC231</f>
        <v>0</v>
      </c>
      <c r="AC233" s="367"/>
    </row>
    <row r="234" spans="1:30" s="2" customFormat="1" ht="15.75" hidden="1" customHeight="1" x14ac:dyDescent="0.3">
      <c r="A234" s="52"/>
      <c r="B234" s="94"/>
      <c r="C234" s="94"/>
      <c r="D234" s="94"/>
      <c r="E234" s="94"/>
      <c r="F234" s="94"/>
      <c r="G234" s="94"/>
      <c r="H234" s="94"/>
      <c r="I234" s="94"/>
      <c r="J234" s="94"/>
      <c r="K234" s="94"/>
      <c r="L234" s="94"/>
      <c r="M234" s="94"/>
      <c r="N234" s="94"/>
      <c r="O234" s="94"/>
      <c r="P234" s="94"/>
      <c r="Q234" s="94"/>
      <c r="R234" s="94"/>
      <c r="S234" s="94"/>
      <c r="T234" s="94"/>
      <c r="U234" s="94"/>
      <c r="V234" s="94"/>
      <c r="W234" s="95"/>
      <c r="X234" s="95"/>
      <c r="Y234" s="65"/>
      <c r="Z234" s="65"/>
      <c r="AA234" s="4"/>
    </row>
    <row r="235" spans="1:30" s="2" customFormat="1" ht="15.75" hidden="1" customHeight="1" x14ac:dyDescent="0.3">
      <c r="A235" s="52"/>
      <c r="B235" s="345" t="s">
        <v>382</v>
      </c>
      <c r="C235" s="345"/>
      <c r="D235" s="345"/>
      <c r="E235" s="345"/>
      <c r="F235" s="345"/>
      <c r="G235" s="345"/>
      <c r="H235" s="345"/>
      <c r="I235" s="345"/>
      <c r="J235" s="345"/>
      <c r="K235" s="345"/>
      <c r="L235" s="345"/>
      <c r="M235" s="188"/>
      <c r="N235" s="188"/>
      <c r="O235" s="188"/>
      <c r="P235" s="188"/>
      <c r="Q235" s="188"/>
      <c r="R235" s="188"/>
      <c r="S235" s="188"/>
      <c r="T235" s="188"/>
      <c r="U235" s="188"/>
      <c r="V235" s="188"/>
      <c r="W235" s="188"/>
      <c r="X235" s="189" t="s">
        <v>555</v>
      </c>
      <c r="Y235" s="179"/>
      <c r="Z235" s="190"/>
      <c r="AA235" s="188"/>
      <c r="AB235" s="189" t="s">
        <v>648</v>
      </c>
      <c r="AC235" s="179"/>
      <c r="AD235" s="190"/>
    </row>
    <row r="236" spans="1:30" s="2" customFormat="1" ht="15.75" hidden="1" customHeight="1" x14ac:dyDescent="0.3">
      <c r="A236" s="52"/>
      <c r="B236" s="80"/>
      <c r="C236" s="80"/>
      <c r="D236" s="80"/>
      <c r="E236" s="80"/>
      <c r="F236" s="80"/>
      <c r="G236" s="80"/>
      <c r="H236" s="80"/>
      <c r="I236" s="80"/>
      <c r="J236" s="80"/>
      <c r="K236" s="80"/>
      <c r="L236" s="80"/>
      <c r="M236" s="80"/>
      <c r="N236" s="80"/>
      <c r="O236" s="80"/>
      <c r="P236" s="80"/>
      <c r="Q236" s="80"/>
      <c r="R236" s="80"/>
      <c r="S236" s="80"/>
      <c r="T236" s="80"/>
      <c r="U236" s="80"/>
      <c r="V236" s="80"/>
      <c r="W236" s="80"/>
      <c r="X236" s="80" t="s">
        <v>365</v>
      </c>
      <c r="Z236" s="80" t="s">
        <v>366</v>
      </c>
      <c r="AA236" s="80"/>
      <c r="AB236" s="80" t="s">
        <v>365</v>
      </c>
      <c r="AD236" s="80" t="s">
        <v>366</v>
      </c>
    </row>
    <row r="237" spans="1:30" s="2" customFormat="1" ht="15.75" hidden="1" customHeight="1" x14ac:dyDescent="0.3">
      <c r="A237" s="52"/>
      <c r="B237" s="368" t="s">
        <v>367</v>
      </c>
      <c r="C237" s="368"/>
      <c r="D237" s="368"/>
      <c r="E237" s="368"/>
      <c r="F237" s="368"/>
      <c r="G237" s="368"/>
      <c r="H237" s="368"/>
      <c r="I237" s="368"/>
      <c r="J237" s="368"/>
      <c r="K237" s="368"/>
      <c r="L237" s="368"/>
      <c r="M237" s="368"/>
      <c r="N237" s="368"/>
      <c r="O237" s="368"/>
      <c r="P237" s="368"/>
      <c r="Q237" s="368"/>
      <c r="R237" s="368"/>
      <c r="S237" s="368"/>
      <c r="T237" s="368"/>
      <c r="U237" s="368"/>
      <c r="V237" s="368"/>
      <c r="W237" s="369">
        <f ca="1">SUMIF(N187:U192,"eerste opvang van spoedgevallen",W187:W192)</f>
        <v>0</v>
      </c>
      <c r="X237" s="369">
        <f t="shared" ref="X237" ca="1" si="0">SUMIF(O187:V192,"gespecialiseerde spoedgevallenzorg",X187:X192)</f>
        <v>0</v>
      </c>
      <c r="Z237" s="98">
        <f ca="1">SUMIF(Q187:X192,"gespecialiseerde spoedgevallenzorg",Z187:Z192)</f>
        <v>0</v>
      </c>
      <c r="AA237" s="369">
        <f ca="1">SUMIF(Q187:X192,"eerste opvang van spoedgevallen",AB187:AB192)</f>
        <v>0</v>
      </c>
      <c r="AB237" s="369"/>
      <c r="AD237" s="98">
        <f ca="1">SUMIF(Q187:X192,"gespecialiseerde spoedgevallenzorg",AB187:AB192)</f>
        <v>0</v>
      </c>
    </row>
    <row r="238" spans="1:30" s="2" customFormat="1" ht="15.75" hidden="1" customHeight="1" x14ac:dyDescent="0.3">
      <c r="A238" s="52"/>
      <c r="B238" s="368" t="s">
        <v>362</v>
      </c>
      <c r="C238" s="368"/>
      <c r="D238" s="368"/>
      <c r="E238" s="368"/>
      <c r="F238" s="368"/>
      <c r="G238" s="368"/>
      <c r="H238" s="368"/>
      <c r="I238" s="368"/>
      <c r="J238" s="368"/>
      <c r="K238" s="368"/>
      <c r="L238" s="368"/>
      <c r="M238" s="368"/>
      <c r="N238" s="368"/>
      <c r="O238" s="368"/>
      <c r="P238" s="368"/>
      <c r="Q238" s="368"/>
      <c r="R238" s="368"/>
      <c r="S238" s="368"/>
      <c r="T238" s="368"/>
      <c r="U238" s="368"/>
      <c r="V238" s="368"/>
      <c r="W238" s="369">
        <f ca="1">0.75*W237</f>
        <v>0</v>
      </c>
      <c r="X238" s="369"/>
      <c r="Z238" s="98">
        <f ca="1">0.75*Z237</f>
        <v>0</v>
      </c>
      <c r="AA238" s="369">
        <f ca="1">0.75*AA237</f>
        <v>0</v>
      </c>
      <c r="AB238" s="369"/>
      <c r="AD238" s="98">
        <f ca="1">0.75*AD237</f>
        <v>0</v>
      </c>
    </row>
    <row r="239" spans="1:30" s="2" customFormat="1" ht="15.75" hidden="1" customHeight="1" x14ac:dyDescent="0.3">
      <c r="A239" s="52"/>
      <c r="B239" s="368" t="s">
        <v>363</v>
      </c>
      <c r="C239" s="368"/>
      <c r="D239" s="368"/>
      <c r="E239" s="368"/>
      <c r="F239" s="368"/>
      <c r="G239" s="368"/>
      <c r="H239" s="368"/>
      <c r="I239" s="368"/>
      <c r="J239" s="368"/>
      <c r="K239" s="368"/>
      <c r="L239" s="368"/>
      <c r="M239" s="368"/>
      <c r="N239" s="368"/>
      <c r="O239" s="368"/>
      <c r="P239" s="368"/>
      <c r="Q239" s="368"/>
      <c r="R239" s="368"/>
      <c r="S239" s="368"/>
      <c r="T239" s="368"/>
      <c r="U239" s="368"/>
      <c r="V239" s="368"/>
      <c r="W239" s="369">
        <f ca="1">0.1*W238</f>
        <v>0</v>
      </c>
      <c r="X239" s="369"/>
      <c r="Z239" s="98">
        <f ca="1">0.1*Z238</f>
        <v>0</v>
      </c>
      <c r="AA239" s="369">
        <f ca="1">0.1*AA238</f>
        <v>0</v>
      </c>
      <c r="AB239" s="369"/>
      <c r="AD239" s="98">
        <f ca="1">0.1*AD238</f>
        <v>0</v>
      </c>
    </row>
    <row r="240" spans="1:30" s="2" customFormat="1" ht="15.75" hidden="1" customHeight="1" x14ac:dyDescent="0.3">
      <c r="A240" s="52"/>
      <c r="B240" s="345" t="s">
        <v>368</v>
      </c>
      <c r="C240" s="345"/>
      <c r="D240" s="345"/>
      <c r="E240" s="345"/>
      <c r="F240" s="345"/>
      <c r="G240" s="345"/>
      <c r="H240" s="345"/>
      <c r="I240" s="345"/>
      <c r="J240" s="345"/>
      <c r="K240" s="345"/>
      <c r="L240" s="345"/>
      <c r="M240" s="345"/>
      <c r="N240" s="345"/>
      <c r="O240" s="345"/>
      <c r="P240" s="345"/>
      <c r="Q240" s="345"/>
      <c r="R240" s="345"/>
      <c r="S240" s="345"/>
      <c r="T240" s="345"/>
      <c r="U240" s="345"/>
      <c r="V240" s="345"/>
      <c r="W240" s="371">
        <f ca="1">W238+W239</f>
        <v>0</v>
      </c>
      <c r="X240" s="371"/>
      <c r="Z240" s="95">
        <f ca="1">Z238+Z239</f>
        <v>0</v>
      </c>
      <c r="AA240" s="371">
        <f ca="1">AA238+AA239</f>
        <v>0</v>
      </c>
      <c r="AB240" s="371"/>
      <c r="AD240" s="95">
        <f ca="1">AD238+AD239</f>
        <v>0</v>
      </c>
    </row>
    <row r="241" spans="1:32" s="2" customFormat="1" ht="15.75" hidden="1" customHeight="1" x14ac:dyDescent="0.3">
      <c r="A241" s="52"/>
      <c r="B241" s="368" t="s">
        <v>369</v>
      </c>
      <c r="C241" s="368"/>
      <c r="D241" s="368"/>
      <c r="E241" s="368"/>
      <c r="F241" s="368"/>
      <c r="G241" s="368"/>
      <c r="H241" s="368"/>
      <c r="I241" s="368"/>
      <c r="J241" s="368"/>
      <c r="K241" s="368"/>
      <c r="L241" s="368"/>
      <c r="M241" s="368"/>
      <c r="N241" s="368"/>
      <c r="O241" s="368"/>
      <c r="P241" s="368"/>
      <c r="Q241" s="368"/>
      <c r="R241" s="368"/>
      <c r="S241" s="368"/>
      <c r="T241" s="368"/>
      <c r="U241" s="368"/>
      <c r="V241" s="368"/>
      <c r="W241" s="98"/>
      <c r="X241" s="98">
        <f>W214</f>
        <v>0</v>
      </c>
      <c r="Z241" s="98">
        <f>W215</f>
        <v>0</v>
      </c>
      <c r="AA241" s="98"/>
      <c r="AB241" s="98">
        <f>W214</f>
        <v>0</v>
      </c>
      <c r="AD241" s="98">
        <f>W215</f>
        <v>0</v>
      </c>
    </row>
    <row r="242" spans="1:32" s="2" customFormat="1" ht="15.75" hidden="1" customHeight="1" x14ac:dyDescent="0.3">
      <c r="A242" s="52"/>
      <c r="B242" s="345" t="s">
        <v>370</v>
      </c>
      <c r="C242" s="345"/>
      <c r="D242" s="345"/>
      <c r="E242" s="345"/>
      <c r="F242" s="345"/>
      <c r="G242" s="345"/>
      <c r="H242" s="345"/>
      <c r="I242" s="345"/>
      <c r="J242" s="345"/>
      <c r="K242" s="345"/>
      <c r="L242" s="345"/>
      <c r="M242" s="345"/>
      <c r="N242" s="345"/>
      <c r="O242" s="345"/>
      <c r="P242" s="345"/>
      <c r="Q242" s="345"/>
      <c r="R242" s="345"/>
      <c r="S242" s="345"/>
      <c r="T242" s="345"/>
      <c r="U242" s="345"/>
      <c r="V242" s="345"/>
      <c r="W242" s="95"/>
      <c r="X242" s="95">
        <f ca="1">MIN(W240:X241)</f>
        <v>0</v>
      </c>
      <c r="Z242" s="95">
        <f ca="1">MIN(Z240:Z241)</f>
        <v>0</v>
      </c>
      <c r="AA242" s="95"/>
      <c r="AB242" s="95">
        <f ca="1">MIN(AA240:AB241)</f>
        <v>0</v>
      </c>
      <c r="AD242" s="95">
        <f ca="1">MIN(AD240:AD241)</f>
        <v>0</v>
      </c>
    </row>
    <row r="243" spans="1:32" s="2" customFormat="1" ht="15.75" hidden="1" customHeight="1" thickBot="1" x14ac:dyDescent="0.35">
      <c r="A243" s="52"/>
      <c r="B243" s="94"/>
      <c r="C243" s="94"/>
      <c r="D243" s="94"/>
      <c r="E243" s="94"/>
      <c r="F243" s="94"/>
      <c r="G243" s="94"/>
      <c r="H243" s="94"/>
      <c r="I243" s="94"/>
      <c r="J243" s="94"/>
      <c r="K243" s="94"/>
      <c r="L243" s="94"/>
      <c r="M243" s="94"/>
      <c r="N243" s="94"/>
      <c r="O243" s="94"/>
      <c r="P243" s="94"/>
      <c r="Q243" s="94"/>
      <c r="R243" s="94"/>
      <c r="S243" s="94"/>
      <c r="T243" s="94"/>
      <c r="U243" s="94"/>
      <c r="V243" s="94"/>
      <c r="W243" s="95"/>
      <c r="X243" s="95"/>
      <c r="Y243" s="95"/>
      <c r="Z243" s="65"/>
      <c r="AA243" s="4"/>
    </row>
    <row r="244" spans="1:32" s="2" customFormat="1" ht="15.75" hidden="1" customHeight="1" thickBot="1" x14ac:dyDescent="0.35">
      <c r="A244" s="43"/>
      <c r="B244" s="523" t="s">
        <v>378</v>
      </c>
      <c r="C244" s="525"/>
      <c r="D244" s="525"/>
      <c r="E244" s="525"/>
      <c r="F244" s="525"/>
      <c r="G244" s="525"/>
      <c r="H244" s="525"/>
      <c r="I244" s="525"/>
      <c r="J244" s="525"/>
      <c r="K244" s="525"/>
      <c r="L244" s="525"/>
      <c r="M244" s="525"/>
      <c r="N244" s="525"/>
      <c r="O244" s="525"/>
      <c r="P244" s="525"/>
      <c r="Q244" s="525"/>
      <c r="R244" s="525"/>
      <c r="S244" s="525"/>
      <c r="T244" s="525"/>
      <c r="U244" s="525"/>
      <c r="V244" s="525"/>
      <c r="W244" s="525"/>
      <c r="X244" s="97">
        <f ca="1">SUM(X242:Z242)</f>
        <v>0</v>
      </c>
      <c r="Y244" s="99"/>
      <c r="Z244" s="92"/>
      <c r="AA244" s="102"/>
    </row>
    <row r="245" spans="1:32" s="2" customFormat="1" ht="15.75" hidden="1" customHeight="1" x14ac:dyDescent="0.3">
      <c r="A245" s="43"/>
      <c r="B245" s="80"/>
      <c r="C245" s="80"/>
      <c r="D245" s="80"/>
      <c r="E245" s="80"/>
      <c r="F245" s="80"/>
      <c r="G245" s="80"/>
      <c r="H245" s="80"/>
      <c r="I245" s="80"/>
      <c r="J245" s="80"/>
      <c r="K245" s="80"/>
      <c r="L245" s="80"/>
      <c r="M245" s="80"/>
      <c r="N245" s="80"/>
      <c r="O245" s="80"/>
      <c r="P245" s="80"/>
      <c r="Q245" s="80"/>
      <c r="R245" s="80"/>
      <c r="S245" s="80"/>
      <c r="T245" s="80"/>
      <c r="U245" s="80"/>
      <c r="V245" s="80"/>
      <c r="W245" s="100"/>
      <c r="X245" s="100"/>
      <c r="Y245" s="92"/>
      <c r="Z245" s="92"/>
      <c r="AA245" s="4"/>
    </row>
    <row r="246" spans="1:32" s="2" customFormat="1" ht="15.75" hidden="1" customHeight="1" x14ac:dyDescent="0.3">
      <c r="A246" s="99"/>
      <c r="B246" s="345" t="s">
        <v>381</v>
      </c>
      <c r="C246" s="345"/>
      <c r="D246" s="345"/>
      <c r="E246" s="345"/>
      <c r="F246" s="345"/>
      <c r="G246" s="345"/>
      <c r="H246" s="345"/>
      <c r="I246" s="345"/>
      <c r="J246" s="345"/>
      <c r="K246" s="345"/>
      <c r="L246" s="345"/>
      <c r="M246" s="345"/>
      <c r="N246" s="188"/>
      <c r="O246" s="188"/>
      <c r="P246" s="188"/>
      <c r="Q246" s="188"/>
      <c r="R246" s="188"/>
      <c r="S246" s="188"/>
      <c r="T246" s="188"/>
      <c r="U246" s="188"/>
      <c r="V246" s="188"/>
      <c r="W246" s="188"/>
      <c r="X246" s="191" t="s">
        <v>555</v>
      </c>
      <c r="Y246" s="80"/>
      <c r="Z246" s="191" t="s">
        <v>647</v>
      </c>
      <c r="AA246" s="4"/>
    </row>
    <row r="247" spans="1:32" s="2" customFormat="1" ht="15.75" hidden="1" customHeight="1" x14ac:dyDescent="0.3">
      <c r="A247" s="99"/>
      <c r="B247" s="368" t="s">
        <v>372</v>
      </c>
      <c r="C247" s="368"/>
      <c r="D247" s="368"/>
      <c r="E247" s="368"/>
      <c r="F247" s="368"/>
      <c r="G247" s="368"/>
      <c r="H247" s="368"/>
      <c r="I247" s="368"/>
      <c r="J247" s="368"/>
      <c r="K247" s="368"/>
      <c r="L247" s="368"/>
      <c r="M247" s="368"/>
      <c r="N247" s="368"/>
      <c r="O247" s="368"/>
      <c r="P247" s="368"/>
      <c r="Q247" s="368"/>
      <c r="R247" s="368"/>
      <c r="S247" s="368"/>
      <c r="T247" s="368"/>
      <c r="U247" s="368"/>
      <c r="V247" s="368"/>
      <c r="W247" s="95"/>
      <c r="X247" s="95">
        <f>AA194</f>
        <v>0</v>
      </c>
      <c r="Y247" s="92"/>
      <c r="Z247" s="95">
        <f>AC194</f>
        <v>0</v>
      </c>
      <c r="AA247" s="4"/>
    </row>
    <row r="248" spans="1:32" s="2" customFormat="1" ht="15.75" hidden="1" customHeight="1" x14ac:dyDescent="0.3">
      <c r="A248" s="99"/>
      <c r="B248" s="368" t="s">
        <v>380</v>
      </c>
      <c r="C248" s="368"/>
      <c r="D248" s="368"/>
      <c r="E248" s="368"/>
      <c r="F248" s="368"/>
      <c r="G248" s="368"/>
      <c r="H248" s="368"/>
      <c r="I248" s="368"/>
      <c r="J248" s="368"/>
      <c r="K248" s="368"/>
      <c r="L248" s="368"/>
      <c r="M248" s="368"/>
      <c r="N248" s="368"/>
      <c r="O248" s="368"/>
      <c r="P248" s="368"/>
      <c r="Q248" s="368"/>
      <c r="R248" s="368"/>
      <c r="S248" s="368"/>
      <c r="T248" s="368"/>
      <c r="U248" s="368"/>
      <c r="V248" s="368"/>
      <c r="W248" s="95"/>
      <c r="X248" s="95">
        <f ca="1">0.1*(W233+X244)</f>
        <v>0</v>
      </c>
      <c r="Y248" s="92"/>
      <c r="Z248" s="95">
        <f ca="1">0.1*(W233+X244)</f>
        <v>0</v>
      </c>
      <c r="AA248" s="4"/>
    </row>
    <row r="249" spans="1:32" s="2" customFormat="1" ht="15.75" hidden="1" customHeight="1" x14ac:dyDescent="0.3">
      <c r="A249" s="99"/>
      <c r="B249" s="368" t="s">
        <v>373</v>
      </c>
      <c r="C249" s="368"/>
      <c r="D249" s="368"/>
      <c r="E249" s="368"/>
      <c r="F249" s="368"/>
      <c r="G249" s="368"/>
      <c r="H249" s="368"/>
      <c r="I249" s="368"/>
      <c r="J249" s="368"/>
      <c r="K249" s="368"/>
      <c r="L249" s="368"/>
      <c r="M249" s="368"/>
      <c r="N249" s="368"/>
      <c r="O249" s="368"/>
      <c r="P249" s="368"/>
      <c r="Q249" s="368"/>
      <c r="R249" s="368"/>
      <c r="S249" s="368"/>
      <c r="T249" s="368"/>
      <c r="U249" s="368"/>
      <c r="V249" s="368"/>
      <c r="W249" s="95"/>
      <c r="X249" s="95">
        <f>W212</f>
        <v>0</v>
      </c>
      <c r="Y249" s="92"/>
      <c r="Z249" s="95">
        <f>Y212</f>
        <v>0</v>
      </c>
      <c r="AA249" s="4"/>
    </row>
    <row r="250" spans="1:32" s="2" customFormat="1" ht="15.75" hidden="1" customHeight="1" x14ac:dyDescent="0.3">
      <c r="A250" s="99"/>
      <c r="B250" s="368" t="s">
        <v>374</v>
      </c>
      <c r="C250" s="368"/>
      <c r="D250" s="368"/>
      <c r="E250" s="368"/>
      <c r="F250" s="368"/>
      <c r="G250" s="368"/>
      <c r="H250" s="368"/>
      <c r="I250" s="368"/>
      <c r="J250" s="368"/>
      <c r="K250" s="368"/>
      <c r="L250" s="368"/>
      <c r="M250" s="368"/>
      <c r="N250" s="368"/>
      <c r="O250" s="368"/>
      <c r="P250" s="368"/>
      <c r="Q250" s="368"/>
      <c r="R250" s="368"/>
      <c r="S250" s="368"/>
      <c r="T250" s="368"/>
      <c r="U250" s="368"/>
      <c r="V250" s="368"/>
      <c r="W250" s="95"/>
      <c r="X250" s="95">
        <f ca="1">MAX(X248-X249,0)</f>
        <v>0</v>
      </c>
      <c r="Y250" s="92"/>
      <c r="Z250" s="95">
        <f ca="1">MAX(Z248-Z249,0)</f>
        <v>0</v>
      </c>
      <c r="AA250" s="4"/>
    </row>
    <row r="251" spans="1:32" s="2" customFormat="1" ht="15.75" hidden="1" customHeight="1" x14ac:dyDescent="0.3">
      <c r="A251" s="99"/>
      <c r="B251" s="345" t="s">
        <v>375</v>
      </c>
      <c r="C251" s="345"/>
      <c r="D251" s="345"/>
      <c r="E251" s="345"/>
      <c r="F251" s="345"/>
      <c r="G251" s="345"/>
      <c r="H251" s="345"/>
      <c r="I251" s="345"/>
      <c r="J251" s="345"/>
      <c r="K251" s="345"/>
      <c r="L251" s="345"/>
      <c r="M251" s="345"/>
      <c r="N251" s="345"/>
      <c r="O251" s="345"/>
      <c r="P251" s="345"/>
      <c r="Q251" s="345"/>
      <c r="R251" s="345"/>
      <c r="S251" s="345"/>
      <c r="T251" s="345"/>
      <c r="U251" s="345"/>
      <c r="V251" s="345"/>
      <c r="W251" s="95"/>
      <c r="X251" s="95">
        <f ca="1">MIN(X247,X250)</f>
        <v>0</v>
      </c>
      <c r="Y251" s="92"/>
      <c r="Z251" s="95">
        <f ca="1">MIN(Z247,Z250)</f>
        <v>0</v>
      </c>
      <c r="AA251" s="4"/>
    </row>
    <row r="252" spans="1:32" s="2" customFormat="1" ht="15.75" hidden="1" customHeight="1" x14ac:dyDescent="0.3">
      <c r="A252" s="52"/>
      <c r="B252" s="467"/>
      <c r="C252" s="467"/>
      <c r="D252" s="467"/>
      <c r="E252" s="467"/>
      <c r="F252" s="467"/>
      <c r="G252" s="467"/>
      <c r="H252" s="467"/>
      <c r="I252" s="467"/>
      <c r="J252" s="467"/>
      <c r="K252" s="467"/>
      <c r="L252" s="467"/>
      <c r="M252" s="467"/>
      <c r="N252" s="467"/>
      <c r="O252" s="467"/>
      <c r="P252" s="467"/>
      <c r="Q252" s="467"/>
      <c r="R252" s="467"/>
      <c r="S252" s="467"/>
      <c r="T252" s="467"/>
      <c r="U252" s="467"/>
      <c r="V252" s="101"/>
      <c r="W252" s="425"/>
      <c r="X252" s="425"/>
      <c r="Y252" s="65"/>
      <c r="Z252" s="65"/>
      <c r="AA252" s="4"/>
    </row>
    <row r="253" spans="1:32" s="2" customFormat="1" ht="15.75" customHeight="1" x14ac:dyDescent="0.3">
      <c r="A253" s="52"/>
      <c r="B253" s="364" t="s">
        <v>645</v>
      </c>
      <c r="C253" s="364"/>
      <c r="D253" s="364"/>
      <c r="E253" s="364"/>
      <c r="F253" s="364"/>
      <c r="G253" s="364"/>
      <c r="H253" s="364"/>
      <c r="I253" s="364"/>
      <c r="J253" s="364"/>
      <c r="K253" s="364"/>
      <c r="L253" s="364"/>
      <c r="M253" s="364"/>
      <c r="N253" s="364"/>
      <c r="O253" s="364"/>
      <c r="P253" s="364"/>
      <c r="Q253" s="364"/>
      <c r="R253" s="364"/>
      <c r="S253" s="364"/>
      <c r="T253" s="96"/>
      <c r="U253" s="96"/>
      <c r="V253" s="96"/>
      <c r="W253" s="618" t="s">
        <v>555</v>
      </c>
      <c r="X253" s="618"/>
      <c r="Y253" s="65"/>
      <c r="Z253" s="65"/>
      <c r="AA253" s="199" t="s">
        <v>646</v>
      </c>
      <c r="AC253" s="199" t="s">
        <v>191</v>
      </c>
    </row>
    <row r="254" spans="1:32" s="2" customFormat="1" ht="15.75" customHeight="1" x14ac:dyDescent="0.3">
      <c r="A254" s="52"/>
      <c r="B254" s="379" t="s">
        <v>410</v>
      </c>
      <c r="C254" s="379"/>
      <c r="D254" s="379"/>
      <c r="E254" s="379"/>
      <c r="F254" s="379"/>
      <c r="G254" s="379"/>
      <c r="H254" s="379"/>
      <c r="I254" s="379"/>
      <c r="J254" s="379"/>
      <c r="K254" s="379"/>
      <c r="L254" s="379"/>
      <c r="M254" s="379"/>
      <c r="N254" s="379"/>
      <c r="O254" s="379"/>
      <c r="P254" s="379"/>
      <c r="Q254" s="379"/>
      <c r="R254" s="379"/>
      <c r="S254" s="379"/>
      <c r="T254" s="379"/>
      <c r="U254" s="379"/>
      <c r="V254" s="385"/>
      <c r="W254" s="382">
        <f ca="1">X221</f>
        <v>0</v>
      </c>
      <c r="X254" s="382"/>
      <c r="Y254" s="67"/>
      <c r="Z254" s="67"/>
      <c r="AA254" s="178">
        <f ca="1">AC221</f>
        <v>0</v>
      </c>
      <c r="AC254" s="178">
        <f ca="1">MIN(W254:AA254)</f>
        <v>0</v>
      </c>
      <c r="AD254" s="194"/>
      <c r="AF254" s="201"/>
    </row>
    <row r="255" spans="1:32" s="2" customFormat="1" ht="15.75" customHeight="1" x14ac:dyDescent="0.3">
      <c r="A255" s="52"/>
      <c r="B255" s="379" t="s">
        <v>409</v>
      </c>
      <c r="C255" s="379"/>
      <c r="D255" s="379"/>
      <c r="E255" s="379"/>
      <c r="F255" s="379"/>
      <c r="G255" s="379"/>
      <c r="H255" s="379"/>
      <c r="I255" s="379"/>
      <c r="J255" s="379"/>
      <c r="K255" s="379"/>
      <c r="L255" s="379"/>
      <c r="M255" s="379"/>
      <c r="N255" s="379"/>
      <c r="O255" s="379"/>
      <c r="P255" s="379"/>
      <c r="Q255" s="379"/>
      <c r="R255" s="379"/>
      <c r="S255" s="379"/>
      <c r="T255" s="379"/>
      <c r="U255" s="379"/>
      <c r="V255" s="385"/>
      <c r="W255" s="382">
        <f ca="1">X225</f>
        <v>0</v>
      </c>
      <c r="X255" s="382"/>
      <c r="Y255" s="67"/>
      <c r="Z255" s="67"/>
      <c r="AA255" s="178">
        <f ca="1">AC225</f>
        <v>0</v>
      </c>
      <c r="AC255" s="178">
        <f t="shared" ref="AC255:AC260" ca="1" si="1">MIN(W255:AA255)</f>
        <v>0</v>
      </c>
      <c r="AF255" s="201"/>
    </row>
    <row r="256" spans="1:32" s="2" customFormat="1" ht="15.75" customHeight="1" x14ac:dyDescent="0.3">
      <c r="A256" s="52"/>
      <c r="B256" s="379" t="s">
        <v>408</v>
      </c>
      <c r="C256" s="379"/>
      <c r="D256" s="379"/>
      <c r="E256" s="379"/>
      <c r="F256" s="379"/>
      <c r="G256" s="379"/>
      <c r="H256" s="379"/>
      <c r="I256" s="379"/>
      <c r="J256" s="379"/>
      <c r="K256" s="379"/>
      <c r="L256" s="379"/>
      <c r="M256" s="379"/>
      <c r="N256" s="379"/>
      <c r="O256" s="379"/>
      <c r="P256" s="379"/>
      <c r="Q256" s="379"/>
      <c r="R256" s="379"/>
      <c r="S256" s="379"/>
      <c r="T256" s="379"/>
      <c r="U256" s="379"/>
      <c r="V256" s="385"/>
      <c r="W256" s="382">
        <f ca="1">X231</f>
        <v>0</v>
      </c>
      <c r="X256" s="382"/>
      <c r="Y256" s="67"/>
      <c r="Z256" s="67"/>
      <c r="AA256" s="178">
        <f ca="1">AC231</f>
        <v>0</v>
      </c>
      <c r="AC256" s="178">
        <f t="shared" ca="1" si="1"/>
        <v>0</v>
      </c>
      <c r="AF256" s="201"/>
    </row>
    <row r="257" spans="1:34" s="2" customFormat="1" ht="15.75" customHeight="1" x14ac:dyDescent="0.3">
      <c r="A257" s="52"/>
      <c r="B257" s="379" t="s">
        <v>426</v>
      </c>
      <c r="C257" s="379"/>
      <c r="D257" s="379"/>
      <c r="E257" s="379"/>
      <c r="F257" s="379"/>
      <c r="G257" s="379"/>
      <c r="H257" s="379"/>
      <c r="I257" s="379"/>
      <c r="J257" s="379"/>
      <c r="K257" s="379"/>
      <c r="L257" s="379"/>
      <c r="M257" s="379"/>
      <c r="N257" s="379"/>
      <c r="O257" s="379"/>
      <c r="P257" s="379"/>
      <c r="Q257" s="379"/>
      <c r="R257" s="379"/>
      <c r="S257" s="379"/>
      <c r="T257" s="379"/>
      <c r="U257" s="379"/>
      <c r="V257" s="385"/>
      <c r="W257" s="382">
        <f ca="1">SUM(W254:X256)</f>
        <v>0</v>
      </c>
      <c r="X257" s="382"/>
      <c r="Y257" s="59"/>
      <c r="Z257" s="59"/>
      <c r="AA257" s="178">
        <f ca="1">SUM(AA254:AA256)</f>
        <v>0</v>
      </c>
      <c r="AC257" s="178">
        <f ca="1">MIN(W257:AA257)</f>
        <v>0</v>
      </c>
      <c r="AF257" s="201">
        <f t="shared" ref="AF257:AF259" ca="1" si="2">AC257</f>
        <v>0</v>
      </c>
    </row>
    <row r="258" spans="1:34" s="2" customFormat="1" ht="14.4" customHeight="1" x14ac:dyDescent="0.3">
      <c r="A258" s="52"/>
      <c r="B258" s="379" t="s">
        <v>635</v>
      </c>
      <c r="C258" s="379"/>
      <c r="D258" s="379"/>
      <c r="E258" s="379"/>
      <c r="F258" s="379"/>
      <c r="G258" s="379"/>
      <c r="H258" s="379"/>
      <c r="I258" s="379"/>
      <c r="J258" s="379"/>
      <c r="K258" s="379"/>
      <c r="L258" s="379"/>
      <c r="M258" s="379"/>
      <c r="N258" s="379"/>
      <c r="O258" s="379"/>
      <c r="P258" s="379"/>
      <c r="Q258" s="379"/>
      <c r="R258" s="379"/>
      <c r="S258" s="379"/>
      <c r="T258" s="379"/>
      <c r="U258" s="379"/>
      <c r="V258" s="385"/>
      <c r="W258" s="382">
        <f ca="1">X242</f>
        <v>0</v>
      </c>
      <c r="X258" s="382"/>
      <c r="Y258" s="71"/>
      <c r="Z258" s="86"/>
      <c r="AA258" s="178">
        <f ca="1">AB242</f>
        <v>0</v>
      </c>
      <c r="AC258" s="178">
        <f t="shared" ca="1" si="1"/>
        <v>0</v>
      </c>
      <c r="AF258" s="201">
        <f t="shared" ca="1" si="2"/>
        <v>0</v>
      </c>
    </row>
    <row r="259" spans="1:34" s="2" customFormat="1" ht="14.4" customHeight="1" x14ac:dyDescent="0.3">
      <c r="A259" s="52"/>
      <c r="B259" s="379" t="s">
        <v>636</v>
      </c>
      <c r="C259" s="379"/>
      <c r="D259" s="379"/>
      <c r="E259" s="379"/>
      <c r="F259" s="379"/>
      <c r="G259" s="379"/>
      <c r="H259" s="379"/>
      <c r="I259" s="379"/>
      <c r="J259" s="379"/>
      <c r="K259" s="379"/>
      <c r="L259" s="379"/>
      <c r="M259" s="379"/>
      <c r="N259" s="379"/>
      <c r="O259" s="379"/>
      <c r="P259" s="379"/>
      <c r="Q259" s="379"/>
      <c r="R259" s="379"/>
      <c r="S259" s="379"/>
      <c r="T259" s="379"/>
      <c r="U259" s="379"/>
      <c r="V259" s="385"/>
      <c r="W259" s="382">
        <f ca="1">Z242</f>
        <v>0</v>
      </c>
      <c r="X259" s="382"/>
      <c r="Y259" s="71"/>
      <c r="Z259" s="86"/>
      <c r="AA259" s="178">
        <f ca="1">AD242</f>
        <v>0</v>
      </c>
      <c r="AC259" s="178">
        <f t="shared" ca="1" si="1"/>
        <v>0</v>
      </c>
      <c r="AF259" s="201">
        <f t="shared" ca="1" si="2"/>
        <v>0</v>
      </c>
    </row>
    <row r="260" spans="1:34" s="2" customFormat="1" ht="15.75" customHeight="1" x14ac:dyDescent="0.3">
      <c r="A260" s="52"/>
      <c r="B260" s="379" t="s">
        <v>390</v>
      </c>
      <c r="C260" s="379"/>
      <c r="D260" s="379"/>
      <c r="E260" s="379"/>
      <c r="F260" s="379"/>
      <c r="G260" s="379"/>
      <c r="H260" s="379"/>
      <c r="I260" s="379"/>
      <c r="J260" s="379"/>
      <c r="K260" s="379"/>
      <c r="L260" s="379"/>
      <c r="M260" s="379"/>
      <c r="N260" s="379"/>
      <c r="O260" s="379"/>
      <c r="P260" s="379"/>
      <c r="Q260" s="379"/>
      <c r="R260" s="379"/>
      <c r="S260" s="379"/>
      <c r="T260" s="379"/>
      <c r="U260" s="379"/>
      <c r="V260" s="385"/>
      <c r="W260" s="382">
        <f ca="1">X251</f>
        <v>0</v>
      </c>
      <c r="X260" s="382"/>
      <c r="Y260" s="71"/>
      <c r="Z260" s="86"/>
      <c r="AA260" s="178">
        <f ca="1">Z251</f>
        <v>0</v>
      </c>
      <c r="AC260" s="178">
        <f t="shared" ca="1" si="1"/>
        <v>0</v>
      </c>
      <c r="AF260" s="201">
        <f ca="1">SUM(AF254:AF259)</f>
        <v>0</v>
      </c>
    </row>
    <row r="261" spans="1:34" s="2" customFormat="1" ht="7.95" customHeight="1" x14ac:dyDescent="0.3">
      <c r="A261" s="12"/>
      <c r="B261" s="358"/>
      <c r="C261" s="358"/>
      <c r="D261" s="358"/>
      <c r="E261" s="358"/>
      <c r="F261" s="358"/>
      <c r="G261" s="358"/>
      <c r="H261" s="358"/>
      <c r="I261" s="358"/>
      <c r="J261" s="358"/>
      <c r="K261" s="358"/>
      <c r="L261" s="358"/>
      <c r="M261" s="358"/>
      <c r="N261" s="358"/>
      <c r="O261" s="358"/>
      <c r="P261" s="358"/>
      <c r="Q261" s="358"/>
      <c r="R261" s="358"/>
      <c r="S261" s="358"/>
      <c r="T261" s="358"/>
      <c r="U261" s="358"/>
      <c r="V261" s="358"/>
      <c r="W261" s="358"/>
      <c r="X261" s="358"/>
      <c r="AA261" s="4"/>
      <c r="AF261" s="51"/>
    </row>
    <row r="262" spans="1:34" s="2" customFormat="1" ht="14.4" customHeight="1" x14ac:dyDescent="0.3">
      <c r="A262" s="8"/>
      <c r="B262" s="364" t="s">
        <v>105</v>
      </c>
      <c r="C262" s="364"/>
      <c r="D262" s="364"/>
      <c r="E262" s="364"/>
      <c r="F262" s="364"/>
      <c r="G262" s="364"/>
      <c r="H262" s="364"/>
      <c r="I262" s="364"/>
      <c r="J262" s="364"/>
      <c r="K262" s="364"/>
      <c r="L262" s="364"/>
      <c r="M262" s="364"/>
      <c r="N262" s="364"/>
      <c r="O262" s="364"/>
      <c r="P262" s="364"/>
      <c r="Q262" s="364"/>
      <c r="R262" s="364"/>
      <c r="S262" s="364"/>
      <c r="T262" s="364"/>
      <c r="U262" s="364"/>
      <c r="V262" s="518"/>
      <c r="W262" s="464">
        <f ca="1">SUM(W257:X260)</f>
        <v>0</v>
      </c>
      <c r="X262" s="465"/>
      <c r="AA262" s="192">
        <f ca="1">SUM(AA257:AA260)</f>
        <v>0</v>
      </c>
      <c r="AB262" s="193"/>
      <c r="AC262" s="192">
        <f ca="1">SUM(AC257:AC260)</f>
        <v>0</v>
      </c>
      <c r="AF262" s="51"/>
    </row>
    <row r="263" spans="1:34" s="2" customFormat="1" ht="7.95" customHeight="1" x14ac:dyDescent="0.3">
      <c r="A263" s="12"/>
      <c r="B263" s="358"/>
      <c r="C263" s="358"/>
      <c r="D263" s="358"/>
      <c r="E263" s="358"/>
      <c r="F263" s="358"/>
      <c r="G263" s="358"/>
      <c r="H263" s="358"/>
      <c r="I263" s="358"/>
      <c r="J263" s="358"/>
      <c r="K263" s="358"/>
      <c r="L263" s="358"/>
      <c r="M263" s="358"/>
      <c r="N263" s="358"/>
      <c r="O263" s="358"/>
      <c r="P263" s="358"/>
      <c r="Q263" s="358"/>
      <c r="R263" s="358"/>
      <c r="S263" s="358"/>
      <c r="T263" s="358"/>
      <c r="U263" s="358"/>
      <c r="V263" s="358"/>
      <c r="W263" s="358"/>
      <c r="X263" s="358"/>
      <c r="AF263" s="51"/>
    </row>
    <row r="264" spans="1:34" s="2" customFormat="1" ht="15.6" x14ac:dyDescent="0.3">
      <c r="A264" s="12"/>
      <c r="B264" s="563" t="s">
        <v>661</v>
      </c>
      <c r="C264" s="563"/>
      <c r="D264" s="563"/>
      <c r="E264" s="563"/>
      <c r="F264" s="563"/>
      <c r="G264" s="563"/>
      <c r="H264" s="563"/>
      <c r="I264" s="563"/>
      <c r="J264" s="563"/>
      <c r="K264" s="563"/>
      <c r="L264" s="563"/>
      <c r="M264" s="563"/>
      <c r="N264" s="563"/>
      <c r="O264" s="563"/>
      <c r="P264" s="563"/>
      <c r="Q264" s="563"/>
      <c r="R264" s="563"/>
      <c r="S264" s="563"/>
      <c r="T264" s="563"/>
      <c r="U264" s="563"/>
      <c r="V264" s="563"/>
      <c r="W264" s="563"/>
      <c r="X264" s="563"/>
      <c r="Y264" s="563"/>
      <c r="Z264" s="563"/>
      <c r="AA264" s="563"/>
      <c r="AB264" s="563"/>
      <c r="AC264" s="563"/>
      <c r="AF264" s="51"/>
    </row>
    <row r="265" spans="1:34" s="2" customFormat="1" ht="21" customHeight="1" x14ac:dyDescent="0.3">
      <c r="A265" s="12"/>
      <c r="B265" s="563" t="s">
        <v>662</v>
      </c>
      <c r="C265" s="563"/>
      <c r="D265" s="563"/>
      <c r="E265" s="563"/>
      <c r="F265" s="563"/>
      <c r="G265" s="563"/>
      <c r="H265" s="563"/>
      <c r="I265" s="563"/>
      <c r="J265" s="563"/>
      <c r="K265" s="563"/>
      <c r="L265" s="563"/>
      <c r="M265" s="563"/>
      <c r="N265" s="563"/>
      <c r="O265" s="563"/>
      <c r="P265" s="563"/>
      <c r="Q265" s="563"/>
      <c r="R265" s="563"/>
      <c r="S265" s="563"/>
      <c r="T265" s="563"/>
      <c r="U265" s="563"/>
      <c r="V265" s="563"/>
      <c r="W265" s="563"/>
      <c r="X265" s="563"/>
      <c r="Y265" s="563"/>
      <c r="Z265" s="563"/>
      <c r="AA265" s="563"/>
      <c r="AB265" s="563"/>
      <c r="AC265" s="563"/>
    </row>
    <row r="266" spans="1:34" s="2" customFormat="1" ht="7.95" customHeight="1" x14ac:dyDescent="0.3">
      <c r="A266" s="12"/>
      <c r="B266" s="358"/>
      <c r="C266" s="358"/>
      <c r="D266" s="358"/>
      <c r="E266" s="358"/>
      <c r="F266" s="358"/>
      <c r="G266" s="358"/>
      <c r="H266" s="358"/>
      <c r="I266" s="358"/>
      <c r="J266" s="358"/>
      <c r="K266" s="358"/>
      <c r="L266" s="358"/>
      <c r="M266" s="358"/>
      <c r="N266" s="358"/>
      <c r="O266" s="358"/>
      <c r="P266" s="358"/>
      <c r="Q266" s="358"/>
      <c r="R266" s="358"/>
      <c r="S266" s="358"/>
      <c r="T266" s="358"/>
      <c r="U266" s="358"/>
      <c r="V266" s="358"/>
      <c r="W266" s="358"/>
      <c r="X266" s="358"/>
    </row>
    <row r="267" spans="1:34" s="2" customFormat="1" ht="15.6" x14ac:dyDescent="0.3">
      <c r="A267" s="96"/>
      <c r="B267" s="506" t="s">
        <v>650</v>
      </c>
      <c r="C267" s="506"/>
      <c r="D267" s="506"/>
      <c r="E267" s="506"/>
      <c r="F267" s="506"/>
      <c r="G267" s="506"/>
      <c r="H267" s="506"/>
      <c r="I267" s="506"/>
      <c r="J267" s="506"/>
      <c r="K267" s="506"/>
      <c r="L267" s="647">
        <f ca="1">AC262</f>
        <v>0</v>
      </c>
      <c r="M267" s="647"/>
      <c r="N267" s="647"/>
      <c r="O267" s="647"/>
      <c r="P267" s="647"/>
      <c r="Q267" s="647"/>
      <c r="R267" s="647"/>
      <c r="S267" s="364"/>
      <c r="T267" s="364"/>
      <c r="U267" s="364"/>
      <c r="V267" s="10"/>
      <c r="W267" s="364"/>
      <c r="X267" s="364"/>
      <c r="Y267" s="364"/>
      <c r="Z267" s="364"/>
      <c r="AA267" s="364"/>
      <c r="AG267" s="196"/>
      <c r="AH267" s="196"/>
    </row>
    <row r="268" spans="1:34" s="2" customFormat="1" ht="14.4" customHeight="1" x14ac:dyDescent="0.3">
      <c r="A268" s="96"/>
      <c r="B268" s="96"/>
      <c r="C268" s="96"/>
      <c r="D268" s="96"/>
      <c r="E268" s="96"/>
      <c r="F268" s="96"/>
      <c r="G268" s="155"/>
      <c r="H268" s="155"/>
      <c r="I268" s="155"/>
      <c r="J268" s="155"/>
      <c r="K268" s="96"/>
      <c r="L268" s="96"/>
      <c r="M268" s="96"/>
      <c r="N268" s="96"/>
      <c r="O268" s="96"/>
      <c r="P268" s="96"/>
      <c r="Q268" s="96"/>
      <c r="R268" s="96"/>
      <c r="S268" s="96"/>
      <c r="T268" s="96"/>
      <c r="U268" s="96"/>
      <c r="V268" s="96"/>
      <c r="W268" s="96"/>
      <c r="X268" s="96"/>
      <c r="Y268" s="54"/>
      <c r="Z268" s="54"/>
      <c r="AA268" s="54"/>
      <c r="AB268" s="54"/>
      <c r="AC268" s="54"/>
      <c r="AD268" s="54"/>
      <c r="AE268" s="54"/>
    </row>
    <row r="269" spans="1:34" s="2" customFormat="1" ht="19.2" customHeight="1" x14ac:dyDescent="0.3">
      <c r="A269" s="17"/>
      <c r="C269" s="195"/>
      <c r="D269" s="195"/>
      <c r="E269" s="195"/>
      <c r="F269" s="195"/>
      <c r="G269" s="195"/>
      <c r="H269" s="195"/>
      <c r="I269" s="195"/>
      <c r="J269" s="195"/>
      <c r="K269" s="195"/>
      <c r="L269" s="437"/>
      <c r="M269" s="437"/>
      <c r="N269" s="595"/>
      <c r="O269" s="595"/>
      <c r="P269" s="595"/>
      <c r="Q269" s="595"/>
      <c r="R269" s="595"/>
      <c r="S269" s="595"/>
      <c r="T269" s="595"/>
      <c r="U269" s="595"/>
      <c r="V269" s="595"/>
      <c r="W269" s="595"/>
      <c r="X269" s="595"/>
      <c r="Y269" s="54"/>
      <c r="Z269" s="54"/>
      <c r="AA269" s="54"/>
      <c r="AB269" s="54"/>
      <c r="AC269" s="54"/>
      <c r="AD269" s="54"/>
      <c r="AE269" s="54"/>
    </row>
    <row r="270" spans="1:34" s="2" customFormat="1" ht="5.4" customHeight="1" x14ac:dyDescent="0.3">
      <c r="A270" s="12"/>
      <c r="B270" s="12"/>
      <c r="C270" s="12"/>
      <c r="D270" s="12"/>
      <c r="E270" s="12"/>
      <c r="F270" s="12"/>
      <c r="G270" s="12"/>
      <c r="H270" s="12"/>
      <c r="I270" s="12"/>
      <c r="J270" s="12"/>
      <c r="K270" s="12"/>
      <c r="L270" s="12"/>
      <c r="M270" s="12"/>
      <c r="N270" s="12"/>
      <c r="O270" s="12"/>
      <c r="P270" s="12"/>
      <c r="Q270" s="12"/>
      <c r="R270" s="12"/>
      <c r="S270" s="12"/>
      <c r="T270" s="12"/>
      <c r="U270" s="12"/>
      <c r="V270" s="12"/>
      <c r="W270" s="12"/>
      <c r="X270" s="12"/>
    </row>
    <row r="271" spans="1:34" s="2" customFormat="1" ht="14.4" customHeight="1" x14ac:dyDescent="0.3">
      <c r="L271" s="593"/>
      <c r="M271" s="593"/>
      <c r="N271" s="591"/>
      <c r="O271" s="591"/>
      <c r="P271" s="591"/>
      <c r="Q271" s="591"/>
      <c r="R271" s="591"/>
      <c r="S271" s="591"/>
      <c r="T271" s="591"/>
      <c r="U271" s="591"/>
      <c r="V271" s="591"/>
      <c r="W271" s="591"/>
      <c r="X271" s="591"/>
    </row>
    <row r="272" spans="1:34" s="2" customFormat="1" ht="14.4" customHeight="1" x14ac:dyDescent="0.3">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54"/>
      <c r="Z272" s="54"/>
      <c r="AA272" s="54"/>
      <c r="AB272" s="54"/>
      <c r="AC272" s="54"/>
      <c r="AD272" s="54"/>
      <c r="AE272" s="54"/>
    </row>
    <row r="273" spans="1:31" s="2" customFormat="1" ht="14.4" customHeight="1" x14ac:dyDescent="0.3">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54"/>
      <c r="Z273" s="54"/>
      <c r="AA273" s="54"/>
      <c r="AB273" s="54"/>
      <c r="AC273" s="54"/>
      <c r="AD273" s="54"/>
      <c r="AE273" s="54"/>
    </row>
    <row r="274" spans="1:31" s="2" customFormat="1" x14ac:dyDescent="0.3">
      <c r="A274" s="18"/>
      <c r="B274" s="18"/>
      <c r="C274" s="18"/>
      <c r="D274" s="18"/>
      <c r="E274" s="18"/>
      <c r="F274" s="19"/>
    </row>
    <row r="275" spans="1:31" s="2" customFormat="1" x14ac:dyDescent="0.3">
      <c r="A275" s="19"/>
      <c r="B275" s="19"/>
      <c r="C275" s="19"/>
      <c r="D275" s="19"/>
      <c r="E275" s="19"/>
      <c r="F275" s="19"/>
    </row>
    <row r="276" spans="1:31" s="6" customFormat="1" x14ac:dyDescent="0.3">
      <c r="A276" s="20"/>
      <c r="D276" s="20"/>
      <c r="E276" s="21"/>
    </row>
    <row r="277" spans="1:31" s="6" customFormat="1" x14ac:dyDescent="0.3">
      <c r="A277" s="22"/>
      <c r="B277" s="21"/>
      <c r="D277" s="23"/>
    </row>
    <row r="278" spans="1:31" s="6" customFormat="1" x14ac:dyDescent="0.3">
      <c r="D278" s="23"/>
    </row>
    <row r="279" spans="1:31" s="6" customFormat="1" x14ac:dyDescent="0.3">
      <c r="D279" s="23"/>
    </row>
    <row r="280" spans="1:31" s="6" customFormat="1" x14ac:dyDescent="0.3"/>
    <row r="281" spans="1:31" s="6" customFormat="1" x14ac:dyDescent="0.3">
      <c r="C281" s="638"/>
      <c r="D281" s="638"/>
      <c r="E281" s="638"/>
      <c r="F281" s="638"/>
      <c r="G281" s="638"/>
      <c r="H281" s="638"/>
      <c r="I281" s="638"/>
      <c r="J281" s="638"/>
      <c r="K281" s="638"/>
      <c r="L281" s="638"/>
      <c r="M281" s="638"/>
      <c r="N281" s="638"/>
      <c r="O281" s="638"/>
      <c r="P281" s="638"/>
      <c r="Q281" s="638"/>
      <c r="R281" s="638"/>
      <c r="S281" s="638"/>
      <c r="T281" s="638"/>
      <c r="U281" s="638"/>
      <c r="V281" s="638"/>
    </row>
    <row r="282" spans="1:31" s="6" customFormat="1" x14ac:dyDescent="0.3">
      <c r="A282" s="24"/>
      <c r="B282" s="24"/>
    </row>
    <row r="283" spans="1:31" s="6" customFormat="1" ht="14.4" customHeight="1" x14ac:dyDescent="0.3">
      <c r="A283" s="24"/>
      <c r="B283" s="23"/>
      <c r="C283" s="23"/>
      <c r="D283" s="23"/>
      <c r="E283" s="23"/>
      <c r="F283" s="23"/>
      <c r="G283" s="23"/>
      <c r="H283" s="23"/>
      <c r="I283" s="23"/>
      <c r="J283" s="23"/>
      <c r="K283" s="23"/>
      <c r="L283" s="23"/>
      <c r="M283" s="23"/>
      <c r="N283" s="23"/>
      <c r="O283" s="23"/>
      <c r="P283" s="23"/>
      <c r="Q283" s="23"/>
      <c r="R283" s="23"/>
      <c r="S283" s="23"/>
      <c r="T283" s="23"/>
    </row>
    <row r="284" spans="1:31" s="6" customFormat="1" ht="14.4" customHeight="1" x14ac:dyDescent="0.3">
      <c r="A284" s="23"/>
      <c r="B284" s="23"/>
      <c r="D284" s="24"/>
      <c r="E284" s="23"/>
      <c r="F284" s="23"/>
      <c r="G284" s="23"/>
      <c r="H284" s="23"/>
      <c r="I284" s="23"/>
      <c r="J284" s="23"/>
      <c r="K284" s="23"/>
      <c r="L284" s="23"/>
      <c r="M284" s="23"/>
      <c r="N284" s="23"/>
      <c r="O284" s="23"/>
      <c r="P284" s="23"/>
      <c r="Q284" s="23"/>
      <c r="R284" s="23"/>
      <c r="S284" s="23"/>
      <c r="T284" s="23"/>
    </row>
    <row r="285" spans="1:31" s="6" customFormat="1" ht="14.4" customHeight="1" x14ac:dyDescent="0.3">
      <c r="A285" s="23"/>
      <c r="B285" s="23"/>
      <c r="D285" s="24"/>
      <c r="E285" s="23"/>
      <c r="F285" s="23"/>
      <c r="G285" s="23"/>
      <c r="H285" s="23"/>
      <c r="I285" s="23"/>
      <c r="J285" s="23"/>
      <c r="K285" s="23"/>
      <c r="L285" s="23"/>
      <c r="M285" s="23"/>
      <c r="N285" s="23"/>
      <c r="O285" s="23"/>
      <c r="P285" s="23"/>
      <c r="Q285" s="23"/>
      <c r="R285" s="23"/>
      <c r="S285" s="23"/>
      <c r="T285" s="23"/>
    </row>
    <row r="286" spans="1:31" s="6" customFormat="1" ht="14.4" customHeight="1" x14ac:dyDescent="0.3">
      <c r="A286" s="23"/>
      <c r="B286" s="24"/>
      <c r="C286" s="24"/>
      <c r="E286" s="24"/>
      <c r="F286" s="24"/>
      <c r="G286" s="24"/>
      <c r="H286" s="24"/>
      <c r="I286" s="24"/>
      <c r="J286" s="24"/>
      <c r="K286" s="24"/>
      <c r="L286" s="24"/>
      <c r="M286" s="24"/>
      <c r="N286" s="24"/>
      <c r="O286" s="24"/>
      <c r="P286" s="24"/>
      <c r="Q286" s="24"/>
      <c r="R286" s="24"/>
      <c r="S286" s="24"/>
      <c r="T286" s="24"/>
    </row>
    <row r="287" spans="1:31" s="6" customFormat="1" x14ac:dyDescent="0.3">
      <c r="A287" s="25"/>
      <c r="D287" s="151"/>
    </row>
    <row r="288" spans="1:31" s="27" customFormat="1" x14ac:dyDescent="0.3">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row>
    <row r="289" spans="1:24" x14ac:dyDescent="0.3">
      <c r="A289" s="12"/>
      <c r="B289" s="12"/>
      <c r="C289" s="12"/>
      <c r="D289" s="12"/>
      <c r="E289" s="12"/>
      <c r="F289" s="12"/>
      <c r="G289" s="12"/>
      <c r="H289" s="12"/>
      <c r="I289" s="12"/>
      <c r="J289" s="12"/>
      <c r="K289" s="12"/>
      <c r="L289" s="12"/>
      <c r="M289" s="12"/>
      <c r="N289" s="12"/>
      <c r="O289" s="12"/>
      <c r="P289" s="12"/>
      <c r="Q289" s="12"/>
      <c r="R289" s="12"/>
      <c r="S289" s="12"/>
      <c r="T289" s="12"/>
      <c r="U289" s="12"/>
      <c r="V289" s="12"/>
      <c r="W289" s="12"/>
      <c r="X289" s="12"/>
    </row>
  </sheetData>
  <sheetProtection algorithmName="SHA-512" hashValue="nvfW5fWVA4XtNVOwh2l2Wr9YH89RtQNn08e3mwaf5ru7KVblrol1SPoOsJo1gq2FUiMmlZYzA/7spF/DFVreyg==" saltValue="HrGhMRYlLEQdjWJp1S/Kiw==" spinCount="100000" sheet="1" formatColumns="0" formatRows="0" selectLockedCells="1"/>
  <mergeCells count="448">
    <mergeCell ref="B221:V221"/>
    <mergeCell ref="B223:V223"/>
    <mergeCell ref="B224:V224"/>
    <mergeCell ref="B2:AC2"/>
    <mergeCell ref="B265:AC265"/>
    <mergeCell ref="L267:R267"/>
    <mergeCell ref="D19:M19"/>
    <mergeCell ref="W267:AA267"/>
    <mergeCell ref="S267:U267"/>
    <mergeCell ref="B267:K267"/>
    <mergeCell ref="D18:N18"/>
    <mergeCell ref="D17:W17"/>
    <mergeCell ref="Z17:AB17"/>
    <mergeCell ref="B239:V239"/>
    <mergeCell ref="W239:X239"/>
    <mergeCell ref="B240:V240"/>
    <mergeCell ref="W240:X240"/>
    <mergeCell ref="B241:V241"/>
    <mergeCell ref="B242:V242"/>
    <mergeCell ref="B244:W244"/>
    <mergeCell ref="B230:V230"/>
    <mergeCell ref="B231:V231"/>
    <mergeCell ref="B233:V233"/>
    <mergeCell ref="W230:X230"/>
    <mergeCell ref="B213:V213"/>
    <mergeCell ref="W213:X213"/>
    <mergeCell ref="B214:V214"/>
    <mergeCell ref="W214:X214"/>
    <mergeCell ref="B215:V215"/>
    <mergeCell ref="W215:X215"/>
    <mergeCell ref="B216:X216"/>
    <mergeCell ref="B220:V220"/>
    <mergeCell ref="W220:X220"/>
    <mergeCell ref="B217:X217"/>
    <mergeCell ref="B218:V218"/>
    <mergeCell ref="W218:X218"/>
    <mergeCell ref="B219:V219"/>
    <mergeCell ref="W219:X219"/>
    <mergeCell ref="B210:V210"/>
    <mergeCell ref="B207:X207"/>
    <mergeCell ref="B208:X208"/>
    <mergeCell ref="B209:V209"/>
    <mergeCell ref="W209:X209"/>
    <mergeCell ref="W210:X210"/>
    <mergeCell ref="B211:V211"/>
    <mergeCell ref="W211:X211"/>
    <mergeCell ref="B212:V212"/>
    <mergeCell ref="W212:X212"/>
    <mergeCell ref="Z179:AB179"/>
    <mergeCell ref="B193:X193"/>
    <mergeCell ref="B194:X194"/>
    <mergeCell ref="B191:P191"/>
    <mergeCell ref="B195:X195"/>
    <mergeCell ref="B198:V198"/>
    <mergeCell ref="W198:X198"/>
    <mergeCell ref="B201:V201"/>
    <mergeCell ref="W201:X201"/>
    <mergeCell ref="B196:Z196"/>
    <mergeCell ref="Q191:X191"/>
    <mergeCell ref="B192:P192"/>
    <mergeCell ref="Q192:X192"/>
    <mergeCell ref="B189:P189"/>
    <mergeCell ref="Q189:X189"/>
    <mergeCell ref="B190:P190"/>
    <mergeCell ref="Q190:X190"/>
    <mergeCell ref="B185:X185"/>
    <mergeCell ref="B186:P186"/>
    <mergeCell ref="Q186:X186"/>
    <mergeCell ref="AA196:AA198"/>
    <mergeCell ref="B197:C197"/>
    <mergeCell ref="D197:X197"/>
    <mergeCell ref="B199:V199"/>
    <mergeCell ref="B175:V175"/>
    <mergeCell ref="W175:X175"/>
    <mergeCell ref="B176:V176"/>
    <mergeCell ref="W176:X176"/>
    <mergeCell ref="B177:V177"/>
    <mergeCell ref="W177:X177"/>
    <mergeCell ref="B178:X178"/>
    <mergeCell ref="B179:V179"/>
    <mergeCell ref="W179:X179"/>
    <mergeCell ref="B170:V170"/>
    <mergeCell ref="W170:X170"/>
    <mergeCell ref="B171:V171"/>
    <mergeCell ref="W171:X171"/>
    <mergeCell ref="B172:V172"/>
    <mergeCell ref="W172:X172"/>
    <mergeCell ref="B173:V173"/>
    <mergeCell ref="W173:X173"/>
    <mergeCell ref="B174:V174"/>
    <mergeCell ref="W174:X174"/>
    <mergeCell ref="B165:V165"/>
    <mergeCell ref="W165:X165"/>
    <mergeCell ref="B166:V166"/>
    <mergeCell ref="W166:X166"/>
    <mergeCell ref="B167:V167"/>
    <mergeCell ref="W167:X167"/>
    <mergeCell ref="B168:V168"/>
    <mergeCell ref="W168:X168"/>
    <mergeCell ref="B169:V169"/>
    <mergeCell ref="W169:X169"/>
    <mergeCell ref="B159:X159"/>
    <mergeCell ref="Z159:AC159"/>
    <mergeCell ref="B161:V161"/>
    <mergeCell ref="W161:X161"/>
    <mergeCell ref="B162:X162"/>
    <mergeCell ref="B163:V163"/>
    <mergeCell ref="W163:X163"/>
    <mergeCell ref="B164:V164"/>
    <mergeCell ref="W164:X164"/>
    <mergeCell ref="Z153:AB153"/>
    <mergeCell ref="B154:X154"/>
    <mergeCell ref="B155:C155"/>
    <mergeCell ref="D155:AC155"/>
    <mergeCell ref="B156:C156"/>
    <mergeCell ref="D156:AC156"/>
    <mergeCell ref="B157:C157"/>
    <mergeCell ref="D157:AC157"/>
    <mergeCell ref="B158:X158"/>
    <mergeCell ref="B149:V149"/>
    <mergeCell ref="W149:X149"/>
    <mergeCell ref="B150:V150"/>
    <mergeCell ref="W150:X150"/>
    <mergeCell ref="B151:V151"/>
    <mergeCell ref="W151:X151"/>
    <mergeCell ref="B152:X152"/>
    <mergeCell ref="B153:V153"/>
    <mergeCell ref="W153:X153"/>
    <mergeCell ref="B144:V144"/>
    <mergeCell ref="W144:X144"/>
    <mergeCell ref="B145:V145"/>
    <mergeCell ref="W145:X145"/>
    <mergeCell ref="B146:V146"/>
    <mergeCell ref="W146:X146"/>
    <mergeCell ref="B147:V147"/>
    <mergeCell ref="W147:X147"/>
    <mergeCell ref="B148:V148"/>
    <mergeCell ref="W148:X148"/>
    <mergeCell ref="B139:V139"/>
    <mergeCell ref="W139:X139"/>
    <mergeCell ref="B140:V140"/>
    <mergeCell ref="W140:X140"/>
    <mergeCell ref="B141:V141"/>
    <mergeCell ref="W141:X141"/>
    <mergeCell ref="B142:V142"/>
    <mergeCell ref="W142:X142"/>
    <mergeCell ref="B143:V143"/>
    <mergeCell ref="W143:X143"/>
    <mergeCell ref="B133:X133"/>
    <mergeCell ref="Z133:AC133"/>
    <mergeCell ref="B135:V135"/>
    <mergeCell ref="W135:X135"/>
    <mergeCell ref="B136:X136"/>
    <mergeCell ref="B137:V137"/>
    <mergeCell ref="W137:X137"/>
    <mergeCell ref="B138:V138"/>
    <mergeCell ref="W138:X138"/>
    <mergeCell ref="Z127:AB127"/>
    <mergeCell ref="B128:X128"/>
    <mergeCell ref="B129:C129"/>
    <mergeCell ref="D129:AC129"/>
    <mergeCell ref="B130:C130"/>
    <mergeCell ref="D130:AC130"/>
    <mergeCell ref="B131:C131"/>
    <mergeCell ref="D131:AC131"/>
    <mergeCell ref="B132:X132"/>
    <mergeCell ref="B123:V123"/>
    <mergeCell ref="W123:X123"/>
    <mergeCell ref="B124:V124"/>
    <mergeCell ref="W124:X124"/>
    <mergeCell ref="B125:V125"/>
    <mergeCell ref="W125:X125"/>
    <mergeCell ref="B126:X126"/>
    <mergeCell ref="B127:V127"/>
    <mergeCell ref="W127:X127"/>
    <mergeCell ref="B118:V118"/>
    <mergeCell ref="W118:X118"/>
    <mergeCell ref="B119:V119"/>
    <mergeCell ref="W119:X119"/>
    <mergeCell ref="B120:V120"/>
    <mergeCell ref="W120:X120"/>
    <mergeCell ref="B121:V121"/>
    <mergeCell ref="W121:X121"/>
    <mergeCell ref="B122:V122"/>
    <mergeCell ref="W122:X122"/>
    <mergeCell ref="B113:V113"/>
    <mergeCell ref="W113:X113"/>
    <mergeCell ref="B114:V114"/>
    <mergeCell ref="W114:X114"/>
    <mergeCell ref="B115:V115"/>
    <mergeCell ref="W115:X115"/>
    <mergeCell ref="B116:V116"/>
    <mergeCell ref="W116:X116"/>
    <mergeCell ref="B117:V117"/>
    <mergeCell ref="W117:X117"/>
    <mergeCell ref="B107:X107"/>
    <mergeCell ref="Z107:AC107"/>
    <mergeCell ref="B109:V109"/>
    <mergeCell ref="W109:X109"/>
    <mergeCell ref="B110:X110"/>
    <mergeCell ref="B111:V111"/>
    <mergeCell ref="W111:X111"/>
    <mergeCell ref="B112:V112"/>
    <mergeCell ref="W112:X112"/>
    <mergeCell ref="Z101:AB101"/>
    <mergeCell ref="B102:X102"/>
    <mergeCell ref="B103:C103"/>
    <mergeCell ref="D103:AC103"/>
    <mergeCell ref="B104:C104"/>
    <mergeCell ref="D104:AC104"/>
    <mergeCell ref="B105:C105"/>
    <mergeCell ref="D105:AC105"/>
    <mergeCell ref="B106:X106"/>
    <mergeCell ref="B97:V97"/>
    <mergeCell ref="W97:X97"/>
    <mergeCell ref="B98:V98"/>
    <mergeCell ref="W98:X98"/>
    <mergeCell ref="B99:V99"/>
    <mergeCell ref="W99:X99"/>
    <mergeCell ref="B100:X100"/>
    <mergeCell ref="B101:V101"/>
    <mergeCell ref="W101:X101"/>
    <mergeCell ref="B92:V92"/>
    <mergeCell ref="W92:X92"/>
    <mergeCell ref="B93:V93"/>
    <mergeCell ref="W93:X93"/>
    <mergeCell ref="B94:V94"/>
    <mergeCell ref="W94:X94"/>
    <mergeCell ref="B95:V95"/>
    <mergeCell ref="W95:X95"/>
    <mergeCell ref="B96:V96"/>
    <mergeCell ref="W96:X96"/>
    <mergeCell ref="B87:V87"/>
    <mergeCell ref="W87:X87"/>
    <mergeCell ref="B88:V88"/>
    <mergeCell ref="W88:X88"/>
    <mergeCell ref="B89:V89"/>
    <mergeCell ref="W89:X89"/>
    <mergeCell ref="B90:V90"/>
    <mergeCell ref="W90:X90"/>
    <mergeCell ref="B91:V91"/>
    <mergeCell ref="W91:X91"/>
    <mergeCell ref="B80:X80"/>
    <mergeCell ref="B81:X81"/>
    <mergeCell ref="Z81:AC81"/>
    <mergeCell ref="B83:V83"/>
    <mergeCell ref="W83:X83"/>
    <mergeCell ref="B84:X84"/>
    <mergeCell ref="B85:V85"/>
    <mergeCell ref="W85:X85"/>
    <mergeCell ref="B86:V86"/>
    <mergeCell ref="W86:X86"/>
    <mergeCell ref="B75:V75"/>
    <mergeCell ref="W75:X75"/>
    <mergeCell ref="Z75:AB75"/>
    <mergeCell ref="B76:X76"/>
    <mergeCell ref="B77:C77"/>
    <mergeCell ref="D77:AC77"/>
    <mergeCell ref="B78:C78"/>
    <mergeCell ref="D78:AC78"/>
    <mergeCell ref="B79:C79"/>
    <mergeCell ref="D79:AC79"/>
    <mergeCell ref="B70:V70"/>
    <mergeCell ref="W70:X70"/>
    <mergeCell ref="B71:V71"/>
    <mergeCell ref="W71:X71"/>
    <mergeCell ref="B72:V72"/>
    <mergeCell ref="W72:X72"/>
    <mergeCell ref="B73:V73"/>
    <mergeCell ref="W73:X73"/>
    <mergeCell ref="B74:X74"/>
    <mergeCell ref="B65:V65"/>
    <mergeCell ref="W65:X65"/>
    <mergeCell ref="B66:V66"/>
    <mergeCell ref="W66:X66"/>
    <mergeCell ref="B67:V67"/>
    <mergeCell ref="W67:X67"/>
    <mergeCell ref="B68:V68"/>
    <mergeCell ref="W68:X68"/>
    <mergeCell ref="B69:V69"/>
    <mergeCell ref="W69:X69"/>
    <mergeCell ref="W60:X60"/>
    <mergeCell ref="B61:V61"/>
    <mergeCell ref="W61:X61"/>
    <mergeCell ref="B62:V62"/>
    <mergeCell ref="W62:X62"/>
    <mergeCell ref="B63:V63"/>
    <mergeCell ref="W63:X63"/>
    <mergeCell ref="B64:V64"/>
    <mergeCell ref="W64:X64"/>
    <mergeCell ref="Z49:AB49"/>
    <mergeCell ref="C281:V281"/>
    <mergeCell ref="B51:C51"/>
    <mergeCell ref="D51:AC51"/>
    <mergeCell ref="B52:C52"/>
    <mergeCell ref="D52:AC52"/>
    <mergeCell ref="B53:C53"/>
    <mergeCell ref="D53:AC53"/>
    <mergeCell ref="B54:X54"/>
    <mergeCell ref="B55:X55"/>
    <mergeCell ref="Z55:AC55"/>
    <mergeCell ref="B57:V57"/>
    <mergeCell ref="W57:X57"/>
    <mergeCell ref="B58:X58"/>
    <mergeCell ref="B59:V59"/>
    <mergeCell ref="W59:X59"/>
    <mergeCell ref="B60:V60"/>
    <mergeCell ref="B187:P187"/>
    <mergeCell ref="Q187:X187"/>
    <mergeCell ref="B188:P188"/>
    <mergeCell ref="Q188:X188"/>
    <mergeCell ref="B180:X180"/>
    <mergeCell ref="A181:AC181"/>
    <mergeCell ref="B182:X182"/>
    <mergeCell ref="B47:V47"/>
    <mergeCell ref="W47:X47"/>
    <mergeCell ref="B48:X48"/>
    <mergeCell ref="B50:X50"/>
    <mergeCell ref="B49:V49"/>
    <mergeCell ref="B43:V43"/>
    <mergeCell ref="W43:X43"/>
    <mergeCell ref="B44:V44"/>
    <mergeCell ref="W44:X44"/>
    <mergeCell ref="B45:V45"/>
    <mergeCell ref="W45:X45"/>
    <mergeCell ref="B34:V34"/>
    <mergeCell ref="W34:X34"/>
    <mergeCell ref="B35:V35"/>
    <mergeCell ref="W35:X35"/>
    <mergeCell ref="B36:V36"/>
    <mergeCell ref="W36:X36"/>
    <mergeCell ref="W49:X49"/>
    <mergeCell ref="B32:X32"/>
    <mergeCell ref="B33:V33"/>
    <mergeCell ref="W33:X33"/>
    <mergeCell ref="B40:V40"/>
    <mergeCell ref="W40:X40"/>
    <mergeCell ref="B41:V41"/>
    <mergeCell ref="W41:X41"/>
    <mergeCell ref="B42:V42"/>
    <mergeCell ref="W42:X42"/>
    <mergeCell ref="B37:V37"/>
    <mergeCell ref="W37:X37"/>
    <mergeCell ref="B38:V38"/>
    <mergeCell ref="W38:X38"/>
    <mergeCell ref="B39:V39"/>
    <mergeCell ref="W39:X39"/>
    <mergeCell ref="B46:V46"/>
    <mergeCell ref="W46:X46"/>
    <mergeCell ref="B27:C27"/>
    <mergeCell ref="D27:AC27"/>
    <mergeCell ref="B28:X28"/>
    <mergeCell ref="B29:X29"/>
    <mergeCell ref="Z29:AC29"/>
    <mergeCell ref="B31:V31"/>
    <mergeCell ref="W31:X31"/>
    <mergeCell ref="B20:X20"/>
    <mergeCell ref="A21:AC21"/>
    <mergeCell ref="B22:X22"/>
    <mergeCell ref="B25:C25"/>
    <mergeCell ref="D25:AC25"/>
    <mergeCell ref="B26:C26"/>
    <mergeCell ref="D26:AC26"/>
    <mergeCell ref="A12:V12"/>
    <mergeCell ref="A13:AC13"/>
    <mergeCell ref="A14:V14"/>
    <mergeCell ref="B16:C16"/>
    <mergeCell ref="B17:C17"/>
    <mergeCell ref="A4:AC4"/>
    <mergeCell ref="A5:V5"/>
    <mergeCell ref="A6:P6"/>
    <mergeCell ref="Q6:W6"/>
    <mergeCell ref="A7:P7"/>
    <mergeCell ref="D15:J15"/>
    <mergeCell ref="Z7:AC7"/>
    <mergeCell ref="D16:W16"/>
    <mergeCell ref="Z16:AB16"/>
    <mergeCell ref="B9:AC9"/>
    <mergeCell ref="B11:AC11"/>
    <mergeCell ref="W199:X199"/>
    <mergeCell ref="B200:V200"/>
    <mergeCell ref="W200:X200"/>
    <mergeCell ref="B205:X205"/>
    <mergeCell ref="W206:X206"/>
    <mergeCell ref="B202:V202"/>
    <mergeCell ref="W202:X202"/>
    <mergeCell ref="B203:V203"/>
    <mergeCell ref="W203:X203"/>
    <mergeCell ref="B206:V206"/>
    <mergeCell ref="B225:V225"/>
    <mergeCell ref="W257:X257"/>
    <mergeCell ref="B258:V258"/>
    <mergeCell ref="W258:X258"/>
    <mergeCell ref="B247:V247"/>
    <mergeCell ref="B248:V248"/>
    <mergeCell ref="B249:V249"/>
    <mergeCell ref="B250:V250"/>
    <mergeCell ref="B251:V251"/>
    <mergeCell ref="B252:U252"/>
    <mergeCell ref="W252:X252"/>
    <mergeCell ref="B254:V254"/>
    <mergeCell ref="B238:V238"/>
    <mergeCell ref="W238:X238"/>
    <mergeCell ref="B227:V227"/>
    <mergeCell ref="B228:V228"/>
    <mergeCell ref="W228:X228"/>
    <mergeCell ref="B229:V229"/>
    <mergeCell ref="W229:X229"/>
    <mergeCell ref="W233:X233"/>
    <mergeCell ref="B237:V237"/>
    <mergeCell ref="W237:X237"/>
    <mergeCell ref="L269:M269"/>
    <mergeCell ref="N269:X269"/>
    <mergeCell ref="L271:M271"/>
    <mergeCell ref="N271:X271"/>
    <mergeCell ref="B263:X263"/>
    <mergeCell ref="B266:X266"/>
    <mergeCell ref="B259:V259"/>
    <mergeCell ref="W259:X259"/>
    <mergeCell ref="B260:V260"/>
    <mergeCell ref="W260:X260"/>
    <mergeCell ref="B261:X261"/>
    <mergeCell ref="B262:V262"/>
    <mergeCell ref="W262:X262"/>
    <mergeCell ref="B183:W183"/>
    <mergeCell ref="B23:AC23"/>
    <mergeCell ref="W253:X253"/>
    <mergeCell ref="B253:S253"/>
    <mergeCell ref="B264:AC264"/>
    <mergeCell ref="B235:L235"/>
    <mergeCell ref="B246:M246"/>
    <mergeCell ref="AA237:AB237"/>
    <mergeCell ref="AA238:AB238"/>
    <mergeCell ref="AA239:AB239"/>
    <mergeCell ref="AA240:AB240"/>
    <mergeCell ref="AB218:AC218"/>
    <mergeCell ref="AB219:AC219"/>
    <mergeCell ref="AB220:AC220"/>
    <mergeCell ref="AB228:AC228"/>
    <mergeCell ref="AB229:AC229"/>
    <mergeCell ref="AB230:AC230"/>
    <mergeCell ref="AB233:AC233"/>
    <mergeCell ref="W254:X254"/>
    <mergeCell ref="B255:V255"/>
    <mergeCell ref="W255:X255"/>
    <mergeCell ref="B256:V256"/>
    <mergeCell ref="W256:X256"/>
    <mergeCell ref="B257:V257"/>
  </mergeCells>
  <conditionalFormatting sqref="C281">
    <cfRule type="expression" dxfId="30" priority="38">
      <formula>#REF!&lt;&gt;""</formula>
    </cfRule>
  </conditionalFormatting>
  <conditionalFormatting sqref="B33:B47">
    <cfRule type="expression" dxfId="29" priority="34">
      <formula>B33=""</formula>
    </cfRule>
  </conditionalFormatting>
  <conditionalFormatting sqref="W33:X47">
    <cfRule type="expression" dxfId="28" priority="33">
      <formula>W33=""</formula>
    </cfRule>
  </conditionalFormatting>
  <conditionalFormatting sqref="B59:B73">
    <cfRule type="expression" dxfId="27" priority="32">
      <formula>B59=""</formula>
    </cfRule>
  </conditionalFormatting>
  <conditionalFormatting sqref="W59:X73">
    <cfRule type="expression" dxfId="26" priority="31">
      <formula>W59=""</formula>
    </cfRule>
  </conditionalFormatting>
  <conditionalFormatting sqref="B85:B99">
    <cfRule type="expression" dxfId="25" priority="30">
      <formula>B85=""</formula>
    </cfRule>
  </conditionalFormatting>
  <conditionalFormatting sqref="W85:X99">
    <cfRule type="expression" dxfId="24" priority="29">
      <formula>W85=""</formula>
    </cfRule>
  </conditionalFormatting>
  <conditionalFormatting sqref="B111:B125">
    <cfRule type="expression" dxfId="23" priority="28">
      <formula>B111=""</formula>
    </cfRule>
  </conditionalFormatting>
  <conditionalFormatting sqref="W111:X125">
    <cfRule type="expression" dxfId="22" priority="27">
      <formula>W111=""</formula>
    </cfRule>
  </conditionalFormatting>
  <conditionalFormatting sqref="B137:B151">
    <cfRule type="expression" dxfId="21" priority="26">
      <formula>B137=""</formula>
    </cfRule>
  </conditionalFormatting>
  <conditionalFormatting sqref="W137:X151">
    <cfRule type="expression" dxfId="20" priority="25">
      <formula>W137=""</formula>
    </cfRule>
  </conditionalFormatting>
  <conditionalFormatting sqref="B163:B177">
    <cfRule type="expression" dxfId="19" priority="24">
      <formula>B163=""</formula>
    </cfRule>
  </conditionalFormatting>
  <conditionalFormatting sqref="W163:X177">
    <cfRule type="expression" dxfId="18" priority="23">
      <formula>W163=""</formula>
    </cfRule>
  </conditionalFormatting>
  <conditionalFormatting sqref="W209:X212">
    <cfRule type="expression" dxfId="17" priority="16">
      <formula>W209=""</formula>
    </cfRule>
  </conditionalFormatting>
  <conditionalFormatting sqref="AC187">
    <cfRule type="expression" dxfId="16" priority="13">
      <formula>AC187=""</formula>
    </cfRule>
  </conditionalFormatting>
  <conditionalFormatting sqref="AC190">
    <cfRule type="expression" dxfId="15" priority="14">
      <formula>AC190=""</formula>
    </cfRule>
  </conditionalFormatting>
  <conditionalFormatting sqref="AC189">
    <cfRule type="expression" dxfId="14" priority="11">
      <formula>AC189=""</formula>
    </cfRule>
  </conditionalFormatting>
  <conditionalFormatting sqref="AC188">
    <cfRule type="expression" dxfId="13" priority="12">
      <formula>AC188=""</formula>
    </cfRule>
  </conditionalFormatting>
  <conditionalFormatting sqref="AC191">
    <cfRule type="expression" dxfId="12" priority="9">
      <formula>AC191=""</formula>
    </cfRule>
  </conditionalFormatting>
  <conditionalFormatting sqref="AC192">
    <cfRule type="expression" dxfId="11" priority="10">
      <formula>AC192=""</formula>
    </cfRule>
  </conditionalFormatting>
  <conditionalFormatting sqref="AB33">
    <cfRule type="expression" dxfId="10" priority="2">
      <formula>$AB$33=""</formula>
    </cfRule>
  </conditionalFormatting>
  <conditionalFormatting sqref="Z33">
    <cfRule type="expression" dxfId="9" priority="4">
      <formula>$Z$33=""</formula>
    </cfRule>
  </conditionalFormatting>
  <conditionalFormatting sqref="AA33">
    <cfRule type="expression" dxfId="8" priority="3">
      <formula>$AA$33=""</formula>
    </cfRule>
  </conditionalFormatting>
  <conditionalFormatting sqref="AC33">
    <cfRule type="expression" dxfId="7" priority="1">
      <formula>$AC$33=""</formula>
    </cfRule>
  </conditionalFormatting>
  <pageMargins left="0.19685039370078741" right="0.19685039370078741" top="0.74803149606299213" bottom="0.74803149606299213" header="0.31496062992125984" footer="0.31496062992125984"/>
  <pageSetup paperSize="9" orientation="landscape" r:id="rId1"/>
  <ignoredErrors>
    <ignoredError sqref="Z188"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0219B-1D31-4DF9-9D3A-1AE758B0A442}">
  <sheetPr codeName="Blad6"/>
  <dimension ref="A2:H75"/>
  <sheetViews>
    <sheetView workbookViewId="0">
      <selection activeCell="B66" sqref="B66"/>
    </sheetView>
  </sheetViews>
  <sheetFormatPr defaultRowHeight="14.4" x14ac:dyDescent="0.3"/>
  <cols>
    <col min="1" max="1" width="16.109375" customWidth="1"/>
    <col min="2" max="2" width="37.44140625" customWidth="1"/>
    <col min="3" max="3" width="4.33203125" customWidth="1"/>
    <col min="4" max="4" width="31.21875" style="156" customWidth="1"/>
    <col min="5" max="5" width="8.88671875" style="158"/>
    <col min="6" max="6" width="7" style="158" customWidth="1"/>
    <col min="7" max="7" width="65.88671875" style="158" customWidth="1"/>
  </cols>
  <sheetData>
    <row r="2" spans="1:7" x14ac:dyDescent="0.3">
      <c r="B2" s="218" t="s">
        <v>470</v>
      </c>
      <c r="F2" s="157" t="s">
        <v>632</v>
      </c>
      <c r="G2" s="157" t="s">
        <v>143</v>
      </c>
    </row>
    <row r="3" spans="1:7" s="158" customFormat="1" x14ac:dyDescent="0.3">
      <c r="B3" s="211" t="s">
        <v>580</v>
      </c>
      <c r="D3" s="165"/>
      <c r="F3" s="157"/>
      <c r="G3" s="157"/>
    </row>
    <row r="4" spans="1:7" s="158" customFormat="1" x14ac:dyDescent="0.3">
      <c r="B4" s="211" t="s">
        <v>595</v>
      </c>
      <c r="D4" s="165"/>
    </row>
    <row r="5" spans="1:7" s="158" customFormat="1" ht="15" thickBot="1" x14ac:dyDescent="0.35">
      <c r="B5" s="211" t="s">
        <v>593</v>
      </c>
      <c r="D5" s="165"/>
    </row>
    <row r="6" spans="1:7" x14ac:dyDescent="0.3">
      <c r="A6" s="219" t="s">
        <v>551</v>
      </c>
      <c r="B6" s="220" t="s">
        <v>4</v>
      </c>
      <c r="C6" s="221"/>
      <c r="D6" s="222" t="str">
        <f>IF(PROCEDURE!C5=0,"",PROCEDURE!C5)</f>
        <v/>
      </c>
      <c r="E6" s="166" t="s">
        <v>471</v>
      </c>
      <c r="F6" s="166" t="s">
        <v>240</v>
      </c>
      <c r="G6" s="159"/>
    </row>
    <row r="7" spans="1:7" x14ac:dyDescent="0.3">
      <c r="A7" s="223"/>
      <c r="B7" s="224" t="s">
        <v>144</v>
      </c>
      <c r="D7" s="156">
        <f>IF(PROCEDURE!C3=0,"",PROCEDURE!C3)</f>
        <v>5</v>
      </c>
      <c r="E7" s="158" t="s">
        <v>472</v>
      </c>
      <c r="F7" s="158" t="s">
        <v>240</v>
      </c>
      <c r="G7" s="160"/>
    </row>
    <row r="8" spans="1:7" x14ac:dyDescent="0.3">
      <c r="A8" s="223"/>
      <c r="B8" s="224" t="s">
        <v>544</v>
      </c>
      <c r="D8" s="225" t="str">
        <f>IF(PROCEDURE!C6=0,"",PROCEDURE!C6)</f>
        <v/>
      </c>
      <c r="E8" s="167" t="s">
        <v>125</v>
      </c>
      <c r="F8" s="158" t="s">
        <v>240</v>
      </c>
      <c r="G8" s="161"/>
    </row>
    <row r="9" spans="1:7" x14ac:dyDescent="0.3">
      <c r="A9" s="223"/>
      <c r="B9" s="224" t="s">
        <v>473</v>
      </c>
      <c r="D9" s="156" t="str">
        <f>IF(AANVRAAG!D38=0,"",AANVRAAG!D38)</f>
        <v/>
      </c>
      <c r="E9" s="158" t="s">
        <v>474</v>
      </c>
      <c r="F9" s="158" t="s">
        <v>240</v>
      </c>
      <c r="G9" s="160"/>
    </row>
    <row r="10" spans="1:7" x14ac:dyDescent="0.3">
      <c r="A10" s="223"/>
      <c r="B10" s="224" t="s">
        <v>552</v>
      </c>
      <c r="D10" s="156" t="str">
        <f>PROCEDURE!C4</f>
        <v>aanvraag indienen tot</v>
      </c>
      <c r="E10" s="158" t="s">
        <v>475</v>
      </c>
      <c r="F10" s="158" t="s">
        <v>240</v>
      </c>
      <c r="G10" s="160"/>
    </row>
    <row r="11" spans="1:7" x14ac:dyDescent="0.3">
      <c r="A11" s="223"/>
      <c r="B11" s="224" t="s">
        <v>545</v>
      </c>
      <c r="D11" s="226">
        <f>AANVRAAG!Q10</f>
        <v>45689</v>
      </c>
      <c r="E11" s="167" t="s">
        <v>475</v>
      </c>
      <c r="F11" s="158" t="s">
        <v>240</v>
      </c>
      <c r="G11" s="212" t="s">
        <v>558</v>
      </c>
    </row>
    <row r="12" spans="1:7" ht="15" thickBot="1" x14ac:dyDescent="0.35">
      <c r="A12" s="227"/>
      <c r="B12" s="228" t="s">
        <v>476</v>
      </c>
      <c r="C12" s="229"/>
      <c r="D12" s="230"/>
      <c r="E12" s="168" t="s">
        <v>126</v>
      </c>
      <c r="F12" s="169" t="s">
        <v>26</v>
      </c>
      <c r="G12" s="162"/>
    </row>
    <row r="13" spans="1:7" ht="15" thickBot="1" x14ac:dyDescent="0.35">
      <c r="B13" s="32"/>
      <c r="C13" s="32"/>
      <c r="D13" s="231"/>
      <c r="F13" s="170"/>
    </row>
    <row r="14" spans="1:7" x14ac:dyDescent="0.3">
      <c r="A14" s="232" t="s">
        <v>477</v>
      </c>
      <c r="B14" s="233" t="s">
        <v>577</v>
      </c>
      <c r="C14" s="221"/>
      <c r="D14" s="222" t="str">
        <f>IF(AANVRAAG!D25=0,"",AANVRAAG!D25)</f>
        <v/>
      </c>
      <c r="E14" s="166" t="s">
        <v>478</v>
      </c>
      <c r="F14" s="166" t="s">
        <v>240</v>
      </c>
      <c r="G14" s="159"/>
    </row>
    <row r="15" spans="1:7" x14ac:dyDescent="0.3">
      <c r="A15" s="234"/>
      <c r="B15" s="235" t="s">
        <v>560</v>
      </c>
      <c r="D15" s="156" t="str">
        <f>IF(AANVRAAG!D32=0,"",AANVRAAG!D32)</f>
        <v/>
      </c>
      <c r="E15" s="158" t="s">
        <v>479</v>
      </c>
      <c r="F15" s="158" t="s">
        <v>240</v>
      </c>
      <c r="G15" s="160"/>
    </row>
    <row r="16" spans="1:7" x14ac:dyDescent="0.3">
      <c r="A16" s="234"/>
      <c r="B16" s="235" t="s">
        <v>561</v>
      </c>
      <c r="D16" s="156" t="str">
        <f>IF(AANVRAAG!D26=0,"",AANVRAAG!D26)</f>
        <v/>
      </c>
      <c r="E16" s="158" t="s">
        <v>480</v>
      </c>
      <c r="F16" s="158" t="s">
        <v>240</v>
      </c>
      <c r="G16" s="160"/>
    </row>
    <row r="17" spans="1:7" x14ac:dyDescent="0.3">
      <c r="A17" s="234"/>
      <c r="B17" s="235" t="s">
        <v>562</v>
      </c>
      <c r="D17" s="156" t="str">
        <f>IF(AANVRAAG!D27=0,"",AANVRAAG!D27)</f>
        <v/>
      </c>
      <c r="E17" s="158" t="s">
        <v>481</v>
      </c>
      <c r="F17" s="158" t="s">
        <v>240</v>
      </c>
      <c r="G17" s="160"/>
    </row>
    <row r="18" spans="1:7" x14ac:dyDescent="0.3">
      <c r="A18" s="234"/>
      <c r="B18" s="236" t="s">
        <v>563</v>
      </c>
      <c r="D18" s="156" t="str">
        <f>IF(AANVRAAG!I27=0,"",AANVRAAG!I27)</f>
        <v/>
      </c>
      <c r="E18" s="158" t="s">
        <v>482</v>
      </c>
      <c r="F18" s="158" t="s">
        <v>240</v>
      </c>
      <c r="G18" s="160"/>
    </row>
    <row r="19" spans="1:7" x14ac:dyDescent="0.3">
      <c r="A19" s="234"/>
      <c r="B19" s="236" t="s">
        <v>564</v>
      </c>
      <c r="D19" s="156" t="str">
        <f>AANVRAAG!D28</f>
        <v>Kies provincie</v>
      </c>
      <c r="E19" s="158" t="s">
        <v>483</v>
      </c>
      <c r="F19" s="158" t="s">
        <v>240</v>
      </c>
      <c r="G19" s="160"/>
    </row>
    <row r="20" spans="1:7" x14ac:dyDescent="0.3">
      <c r="A20" s="234"/>
      <c r="B20" s="236" t="s">
        <v>565</v>
      </c>
      <c r="D20" s="225" t="str">
        <f>AANVRAAG!D31&amp;AANVRAAG!E31&amp;AANVRAAG!F31&amp;AANVRAAG!G31&amp;"."&amp;AANVRAAG!I31&amp;AANVRAAG!J31&amp;AANVRAAG!K31&amp;"."&amp;AANVRAAG!M31&amp;AANVRAAG!N31&amp;AANVRAAG!O31</f>
        <v>..</v>
      </c>
      <c r="E20" s="158" t="s">
        <v>484</v>
      </c>
      <c r="F20" s="158" t="s">
        <v>240</v>
      </c>
      <c r="G20" s="163"/>
    </row>
    <row r="21" spans="1:7" ht="15" thickBot="1" x14ac:dyDescent="0.35">
      <c r="A21" s="237"/>
      <c r="B21" s="238" t="s">
        <v>566</v>
      </c>
      <c r="C21" s="239"/>
      <c r="D21" s="240" t="str">
        <f>AANVRAAG!C516&amp;AANVRAAG!D516&amp;AANVRAAG!E516&amp;AANVRAAG!F516&amp;" "&amp;AANVRAAG!H516&amp;AANVRAAG!I516&amp;AANVRAAG!J516&amp;AANVRAAG!K516&amp;" "&amp;AANVRAAG!M516&amp;AANVRAAG!N516&amp;AANVRAAG!O516&amp;AANVRAAG!P516&amp;" "&amp;AANVRAAG!R516&amp;AANVRAAG!S516&amp;AANVRAAG!T516&amp;AANVRAAG!U516</f>
        <v xml:space="preserve">BE   </v>
      </c>
      <c r="E21" s="168" t="s">
        <v>541</v>
      </c>
      <c r="F21" s="168" t="s">
        <v>240</v>
      </c>
      <c r="G21" s="164"/>
    </row>
    <row r="22" spans="1:7" ht="15" thickBot="1" x14ac:dyDescent="0.35">
      <c r="D22" s="241"/>
      <c r="G22" s="165"/>
    </row>
    <row r="23" spans="1:7" x14ac:dyDescent="0.3">
      <c r="A23" s="242" t="s">
        <v>485</v>
      </c>
      <c r="B23" s="243" t="s">
        <v>577</v>
      </c>
      <c r="C23" s="221"/>
      <c r="D23" s="222" t="str">
        <f>IF(AANVRAAG!D39=0,"",AANVRAAG!D39)</f>
        <v/>
      </c>
      <c r="E23" s="166" t="s">
        <v>486</v>
      </c>
      <c r="F23" s="166" t="s">
        <v>240</v>
      </c>
      <c r="G23" s="159"/>
    </row>
    <row r="24" spans="1:7" x14ac:dyDescent="0.3">
      <c r="A24" s="244"/>
      <c r="B24" s="245" t="s">
        <v>561</v>
      </c>
      <c r="D24" s="156" t="str">
        <f>IF(AANVRAAG!D40=0,"",AANVRAAG!D40)</f>
        <v/>
      </c>
      <c r="E24" s="158" t="s">
        <v>487</v>
      </c>
      <c r="F24" s="158" t="s">
        <v>240</v>
      </c>
      <c r="G24" s="160"/>
    </row>
    <row r="25" spans="1:7" x14ac:dyDescent="0.3">
      <c r="A25" s="244"/>
      <c r="B25" s="245" t="s">
        <v>576</v>
      </c>
      <c r="D25" s="156" t="str">
        <f>IF(AANVRAAG!D41=0,"",AANVRAAG!D41)</f>
        <v/>
      </c>
      <c r="E25" s="158" t="s">
        <v>488</v>
      </c>
      <c r="F25" s="158" t="s">
        <v>240</v>
      </c>
      <c r="G25" s="160"/>
    </row>
    <row r="26" spans="1:7" x14ac:dyDescent="0.3">
      <c r="A26" s="244"/>
      <c r="B26" s="246" t="s">
        <v>563</v>
      </c>
      <c r="D26" s="156" t="str">
        <f>IF(AANVRAAG!I41=0,"",AANVRAAG!I41)</f>
        <v/>
      </c>
      <c r="E26" s="158" t="s">
        <v>489</v>
      </c>
      <c r="F26" s="158" t="s">
        <v>240</v>
      </c>
      <c r="G26" s="160"/>
    </row>
    <row r="27" spans="1:7" ht="15" thickBot="1" x14ac:dyDescent="0.35">
      <c r="A27" s="247"/>
      <c r="B27" s="248" t="s">
        <v>567</v>
      </c>
      <c r="C27" s="239"/>
      <c r="D27" s="249" t="str">
        <f>IF(AANVRAAG!D46=0,"",AANVRAAG!D46)</f>
        <v/>
      </c>
      <c r="E27" s="168" t="s">
        <v>490</v>
      </c>
      <c r="F27" s="168" t="s">
        <v>240</v>
      </c>
      <c r="G27" s="162"/>
    </row>
    <row r="28" spans="1:7" ht="15" thickBot="1" x14ac:dyDescent="0.35">
      <c r="A28" s="250"/>
    </row>
    <row r="29" spans="1:7" x14ac:dyDescent="0.3">
      <c r="A29" s="251" t="s">
        <v>491</v>
      </c>
      <c r="B29" s="252" t="s">
        <v>591</v>
      </c>
      <c r="C29" s="221"/>
      <c r="D29" s="253">
        <f ca="1">AANVRAAG!W465</f>
        <v>0</v>
      </c>
      <c r="E29" s="166" t="s">
        <v>492</v>
      </c>
      <c r="F29" s="166" t="s">
        <v>240</v>
      </c>
      <c r="G29" s="159"/>
    </row>
    <row r="30" spans="1:7" x14ac:dyDescent="0.3">
      <c r="A30" s="254"/>
      <c r="B30" s="255" t="s">
        <v>569</v>
      </c>
      <c r="D30" s="256">
        <f ca="1">AANVRAAG!W466</f>
        <v>0</v>
      </c>
      <c r="E30" s="158" t="s">
        <v>493</v>
      </c>
      <c r="F30" s="158" t="s">
        <v>240</v>
      </c>
      <c r="G30" s="160"/>
    </row>
    <row r="31" spans="1:7" x14ac:dyDescent="0.3">
      <c r="A31" s="254"/>
      <c r="B31" s="255" t="s">
        <v>570</v>
      </c>
      <c r="D31" s="256">
        <f ca="1">AANVRAAG!W467</f>
        <v>0</v>
      </c>
      <c r="E31" s="158" t="s">
        <v>494</v>
      </c>
      <c r="F31" s="158" t="s">
        <v>240</v>
      </c>
      <c r="G31" s="160"/>
    </row>
    <row r="32" spans="1:7" x14ac:dyDescent="0.3">
      <c r="A32" s="254"/>
      <c r="B32" s="255" t="s">
        <v>568</v>
      </c>
      <c r="D32" s="256">
        <f ca="1">AANVRAAG!$W$471</f>
        <v>0</v>
      </c>
      <c r="G32" s="160"/>
    </row>
    <row r="33" spans="1:8" x14ac:dyDescent="0.3">
      <c r="A33" s="254"/>
      <c r="B33" s="255" t="s">
        <v>571</v>
      </c>
      <c r="D33" s="256">
        <f>AANVRAAG!W417+AANVRAAG!W418+AANVRAAG!W419</f>
        <v>0</v>
      </c>
      <c r="E33" s="158" t="s">
        <v>495</v>
      </c>
      <c r="F33" s="158" t="s">
        <v>240</v>
      </c>
      <c r="G33" s="160"/>
    </row>
    <row r="34" spans="1:8" x14ac:dyDescent="0.3">
      <c r="A34" s="254"/>
      <c r="B34" s="255" t="s">
        <v>556</v>
      </c>
      <c r="D34" s="256">
        <f>AANVRAAG!W420</f>
        <v>0</v>
      </c>
      <c r="E34" s="158" t="s">
        <v>496</v>
      </c>
      <c r="F34" s="158" t="s">
        <v>240</v>
      </c>
      <c r="G34" s="160"/>
    </row>
    <row r="35" spans="1:8" x14ac:dyDescent="0.3">
      <c r="A35" s="254"/>
      <c r="B35" s="255" t="s">
        <v>573</v>
      </c>
      <c r="D35" s="256">
        <f ca="1">'cap.'!W117</f>
        <v>0</v>
      </c>
      <c r="E35" s="158" t="s">
        <v>497</v>
      </c>
      <c r="F35" s="158" t="s">
        <v>240</v>
      </c>
      <c r="G35" s="213" t="s">
        <v>698</v>
      </c>
      <c r="H35" s="27"/>
    </row>
    <row r="36" spans="1:8" x14ac:dyDescent="0.3">
      <c r="A36" s="254"/>
      <c r="B36" s="255" t="s">
        <v>572</v>
      </c>
      <c r="D36" s="256">
        <f ca="1">EVALUATIE!W461</f>
        <v>0</v>
      </c>
      <c r="E36" s="158" t="s">
        <v>498</v>
      </c>
      <c r="F36" s="158" t="s">
        <v>240</v>
      </c>
      <c r="G36" s="214"/>
    </row>
    <row r="37" spans="1:8" x14ac:dyDescent="0.3">
      <c r="A37" s="254"/>
      <c r="B37" s="257" t="s">
        <v>574</v>
      </c>
      <c r="D37" s="256">
        <f ca="1">BETALING!AF260</f>
        <v>0</v>
      </c>
      <c r="E37" s="158" t="s">
        <v>499</v>
      </c>
      <c r="F37" s="171" t="s">
        <v>26</v>
      </c>
      <c r="G37" s="214"/>
    </row>
    <row r="38" spans="1:8" x14ac:dyDescent="0.3">
      <c r="A38" s="254"/>
      <c r="B38" s="255" t="s">
        <v>546</v>
      </c>
      <c r="D38" s="256">
        <f ca="1">BETALING!AC260</f>
        <v>0</v>
      </c>
      <c r="E38" s="158" t="s">
        <v>500</v>
      </c>
      <c r="F38" s="171" t="s">
        <v>26</v>
      </c>
      <c r="G38" s="214"/>
    </row>
    <row r="39" spans="1:8" x14ac:dyDescent="0.3">
      <c r="A39" s="254"/>
      <c r="B39" s="258" t="s">
        <v>575</v>
      </c>
      <c r="D39" s="256">
        <f ca="1">SUM(D37:D38)</f>
        <v>0</v>
      </c>
      <c r="E39" s="158" t="s">
        <v>501</v>
      </c>
      <c r="F39" s="158" t="s">
        <v>240</v>
      </c>
      <c r="G39" s="213" t="s">
        <v>578</v>
      </c>
    </row>
    <row r="40" spans="1:8" x14ac:dyDescent="0.3">
      <c r="A40" s="254"/>
      <c r="B40" s="255" t="s">
        <v>582</v>
      </c>
      <c r="D40" s="256">
        <f ca="1">SUM(D36)-D39</f>
        <v>0</v>
      </c>
      <c r="E40" s="158" t="s">
        <v>502</v>
      </c>
      <c r="F40" s="158" t="s">
        <v>240</v>
      </c>
      <c r="G40" s="213" t="s">
        <v>579</v>
      </c>
    </row>
    <row r="41" spans="1:8" ht="15" thickBot="1" x14ac:dyDescent="0.35">
      <c r="A41" s="259"/>
      <c r="B41" s="260" t="s">
        <v>581</v>
      </c>
      <c r="C41" s="239"/>
      <c r="D41" s="261"/>
      <c r="E41" s="168" t="s">
        <v>542</v>
      </c>
      <c r="F41" s="169" t="s">
        <v>26</v>
      </c>
      <c r="G41" s="215" t="s">
        <v>588</v>
      </c>
    </row>
    <row r="42" spans="1:8" ht="15" thickBot="1" x14ac:dyDescent="0.35">
      <c r="A42" s="103"/>
      <c r="D42" s="262"/>
    </row>
    <row r="43" spans="1:8" x14ac:dyDescent="0.3">
      <c r="A43" s="648" t="s">
        <v>503</v>
      </c>
      <c r="B43" s="233" t="s">
        <v>583</v>
      </c>
      <c r="C43" s="221"/>
      <c r="D43" s="263">
        <f>AANVRAAG!D56</f>
        <v>0</v>
      </c>
      <c r="E43" s="166" t="s">
        <v>504</v>
      </c>
      <c r="F43" s="166" t="s">
        <v>240</v>
      </c>
      <c r="G43" s="159"/>
    </row>
    <row r="44" spans="1:8" x14ac:dyDescent="0.3">
      <c r="A44" s="649"/>
      <c r="B44" s="235" t="s">
        <v>584</v>
      </c>
      <c r="D44" s="264">
        <f>AANVRAAG!D57</f>
        <v>0</v>
      </c>
      <c r="E44" s="158" t="s">
        <v>505</v>
      </c>
      <c r="F44" s="158" t="s">
        <v>240</v>
      </c>
      <c r="G44" s="160"/>
    </row>
    <row r="45" spans="1:8" x14ac:dyDescent="0.3">
      <c r="A45" s="649"/>
      <c r="B45" s="235" t="s">
        <v>570</v>
      </c>
      <c r="D45" s="264">
        <f>AANVRAAG!D58</f>
        <v>0</v>
      </c>
      <c r="E45" s="158" t="s">
        <v>506</v>
      </c>
      <c r="F45" s="158" t="s">
        <v>240</v>
      </c>
      <c r="G45" s="160"/>
    </row>
    <row r="46" spans="1:8" x14ac:dyDescent="0.3">
      <c r="A46" s="649"/>
      <c r="B46" s="235" t="s">
        <v>585</v>
      </c>
      <c r="D46" s="156">
        <f>PROCEDURE!D26</f>
        <v>0</v>
      </c>
      <c r="E46" s="158" t="s">
        <v>507</v>
      </c>
      <c r="F46" s="158" t="s">
        <v>240</v>
      </c>
      <c r="G46" s="216" t="s">
        <v>589</v>
      </c>
    </row>
    <row r="47" spans="1:8" x14ac:dyDescent="0.3">
      <c r="A47" s="649"/>
      <c r="B47" s="235" t="s">
        <v>586</v>
      </c>
      <c r="D47" s="156">
        <f>PROCEDURE!D27</f>
        <v>0</v>
      </c>
      <c r="E47" s="158" t="s">
        <v>507</v>
      </c>
      <c r="F47" s="158" t="s">
        <v>240</v>
      </c>
      <c r="G47" s="160"/>
    </row>
    <row r="48" spans="1:8" ht="15" thickBot="1" x14ac:dyDescent="0.35">
      <c r="A48" s="650"/>
      <c r="B48" s="238" t="s">
        <v>587</v>
      </c>
      <c r="C48" s="239"/>
      <c r="D48" s="249">
        <f>PROCEDURE!D28</f>
        <v>0</v>
      </c>
      <c r="E48" s="168" t="s">
        <v>507</v>
      </c>
      <c r="F48" s="168" t="s">
        <v>240</v>
      </c>
      <c r="G48" s="162"/>
    </row>
    <row r="49" spans="1:7" ht="15" thickBot="1" x14ac:dyDescent="0.35">
      <c r="A49" s="265"/>
    </row>
    <row r="50" spans="1:7" x14ac:dyDescent="0.3">
      <c r="A50" s="266" t="s">
        <v>555</v>
      </c>
      <c r="B50" s="267" t="s">
        <v>508</v>
      </c>
      <c r="C50" s="221"/>
      <c r="D50" s="268"/>
      <c r="E50" s="166" t="s">
        <v>509</v>
      </c>
      <c r="F50" s="172" t="s">
        <v>26</v>
      </c>
      <c r="G50" s="159"/>
    </row>
    <row r="51" spans="1:7" x14ac:dyDescent="0.3">
      <c r="A51" s="269"/>
      <c r="B51" s="270" t="s">
        <v>510</v>
      </c>
      <c r="D51" s="231"/>
      <c r="E51" s="158" t="s">
        <v>511</v>
      </c>
      <c r="F51" s="171" t="s">
        <v>26</v>
      </c>
      <c r="G51" s="160"/>
    </row>
    <row r="52" spans="1:7" x14ac:dyDescent="0.3">
      <c r="A52" s="271"/>
      <c r="B52" s="270" t="s">
        <v>512</v>
      </c>
      <c r="D52" s="231"/>
      <c r="E52" s="158" t="s">
        <v>513</v>
      </c>
      <c r="F52" s="171" t="s">
        <v>26</v>
      </c>
      <c r="G52" s="160"/>
    </row>
    <row r="53" spans="1:7" x14ac:dyDescent="0.3">
      <c r="A53" s="271"/>
      <c r="B53" s="270" t="s">
        <v>514</v>
      </c>
      <c r="D53" s="272"/>
      <c r="E53" s="158" t="s">
        <v>516</v>
      </c>
      <c r="F53" s="217" t="s">
        <v>557</v>
      </c>
      <c r="G53" s="163" t="s">
        <v>515</v>
      </c>
    </row>
    <row r="54" spans="1:7" x14ac:dyDescent="0.3">
      <c r="A54" s="271"/>
      <c r="B54" s="273" t="s">
        <v>517</v>
      </c>
      <c r="D54" s="272"/>
      <c r="E54" s="158" t="s">
        <v>518</v>
      </c>
      <c r="F54" s="217" t="s">
        <v>557</v>
      </c>
      <c r="G54" s="163" t="s">
        <v>515</v>
      </c>
    </row>
    <row r="55" spans="1:7" x14ac:dyDescent="0.3">
      <c r="A55" s="271"/>
      <c r="B55" s="270" t="s">
        <v>469</v>
      </c>
      <c r="D55" s="156" t="str">
        <f>IF(PROCEDURE!C10=0,"",PROCEDURE!C10)</f>
        <v/>
      </c>
      <c r="E55" s="158" t="s">
        <v>519</v>
      </c>
      <c r="F55" s="158" t="s">
        <v>240</v>
      </c>
      <c r="G55" s="160"/>
    </row>
    <row r="56" spans="1:7" x14ac:dyDescent="0.3">
      <c r="A56" s="271"/>
      <c r="B56" s="270" t="s">
        <v>520</v>
      </c>
      <c r="D56" s="156" t="str">
        <f>PROCEDURE!C14</f>
        <v>kies</v>
      </c>
      <c r="E56" s="158" t="s">
        <v>521</v>
      </c>
      <c r="F56" s="158" t="s">
        <v>240</v>
      </c>
      <c r="G56" s="160"/>
    </row>
    <row r="57" spans="1:7" x14ac:dyDescent="0.3">
      <c r="A57" s="271"/>
      <c r="B57" s="270" t="s">
        <v>522</v>
      </c>
      <c r="D57" s="156" t="str">
        <f>IF(PROCEDURE!C12=0,"",PROCEDURE!C12)</f>
        <v/>
      </c>
      <c r="E57" s="158" t="s">
        <v>523</v>
      </c>
      <c r="F57" s="158" t="s">
        <v>240</v>
      </c>
      <c r="G57" s="160"/>
    </row>
    <row r="58" spans="1:7" x14ac:dyDescent="0.3">
      <c r="A58" s="271"/>
      <c r="B58" s="270" t="s">
        <v>596</v>
      </c>
      <c r="D58" s="156">
        <f>AANVRAAG!D44</f>
        <v>0</v>
      </c>
      <c r="E58" s="158" t="s">
        <v>524</v>
      </c>
      <c r="F58" s="158" t="s">
        <v>240</v>
      </c>
      <c r="G58" s="160"/>
    </row>
    <row r="59" spans="1:7" ht="15" thickBot="1" x14ac:dyDescent="0.35">
      <c r="A59" s="274"/>
      <c r="B59" s="275" t="s">
        <v>525</v>
      </c>
      <c r="C59" s="239"/>
      <c r="D59" s="249" t="str">
        <f>EVALUATIE!N484</f>
        <v>kies</v>
      </c>
      <c r="E59" s="168" t="s">
        <v>526</v>
      </c>
      <c r="F59" s="168" t="s">
        <v>240</v>
      </c>
      <c r="G59" s="162"/>
    </row>
    <row r="60" spans="1:7" ht="15" thickBot="1" x14ac:dyDescent="0.35"/>
    <row r="61" spans="1:7" x14ac:dyDescent="0.3">
      <c r="A61" s="276" t="s">
        <v>554</v>
      </c>
      <c r="B61" s="277" t="str">
        <f>PROCEDURE!B31</f>
        <v>ontvangen aanvraag</v>
      </c>
      <c r="C61" s="221"/>
      <c r="D61" s="278" t="str">
        <f>PROCEDURE!C31</f>
        <v>*</v>
      </c>
      <c r="E61" s="166" t="s">
        <v>527</v>
      </c>
      <c r="F61" s="166" t="s">
        <v>240</v>
      </c>
      <c r="G61" s="209"/>
    </row>
    <row r="62" spans="1:7" x14ac:dyDescent="0.3">
      <c r="A62" s="279"/>
      <c r="B62" s="255" t="str">
        <f>PROCEDURE!B33</f>
        <v>uur ontvangen aanvraag</v>
      </c>
      <c r="D62" s="280" t="str">
        <f>IF(PROCEDURE!C33=0,"",PROCEDURE!C33)</f>
        <v/>
      </c>
      <c r="E62" s="158" t="s">
        <v>528</v>
      </c>
      <c r="F62" s="158" t="s">
        <v>240</v>
      </c>
      <c r="G62" s="160"/>
    </row>
    <row r="63" spans="1:7" x14ac:dyDescent="0.3">
      <c r="A63" s="279"/>
      <c r="B63" s="255" t="str">
        <f>PROCEDURE!B36</f>
        <v>ontvankelijk (FA)</v>
      </c>
      <c r="D63" s="281" t="str">
        <f>IF(PROCEDURE!C36=0,"",PROCEDURE!C36)</f>
        <v/>
      </c>
      <c r="E63" s="158" t="s">
        <v>668</v>
      </c>
      <c r="F63" s="158" t="s">
        <v>240</v>
      </c>
      <c r="G63" s="160"/>
    </row>
    <row r="64" spans="1:7" ht="14.4" customHeight="1" x14ac:dyDescent="0.3">
      <c r="A64" s="279"/>
      <c r="B64" s="282" t="str">
        <f>PROCEDURE!B37</f>
        <v xml:space="preserve">mail (on)ontvankelijk </v>
      </c>
      <c r="D64" s="281" t="str">
        <f>IF(PROCEDURE!C37=0,"",PROCEDURE!C37)</f>
        <v/>
      </c>
      <c r="E64" s="158" t="s">
        <v>529</v>
      </c>
      <c r="F64" s="158" t="s">
        <v>240</v>
      </c>
      <c r="G64" s="161"/>
    </row>
    <row r="65" spans="1:7" x14ac:dyDescent="0.3">
      <c r="A65" s="279"/>
      <c r="B65" s="282" t="str">
        <f>PROCEDURE!B44</f>
        <v>advies IF</v>
      </c>
      <c r="D65" s="281" t="str">
        <f>IF(PROCEDURE!C44=0,"",PROCEDURE!C44)</f>
        <v/>
      </c>
      <c r="E65" s="158" t="s">
        <v>530</v>
      </c>
      <c r="F65" s="158" t="s">
        <v>240</v>
      </c>
      <c r="G65" s="160"/>
    </row>
    <row r="66" spans="1:7" x14ac:dyDescent="0.3">
      <c r="A66" s="279"/>
      <c r="B66" s="257" t="s">
        <v>531</v>
      </c>
      <c r="D66" s="283"/>
      <c r="F66" s="158" t="s">
        <v>240</v>
      </c>
      <c r="G66" s="160"/>
    </row>
    <row r="67" spans="1:7" x14ac:dyDescent="0.3">
      <c r="A67" s="279"/>
      <c r="B67" s="282" t="str">
        <f>PROCEDURE!B46</f>
        <v>betekening minister</v>
      </c>
      <c r="D67" s="281" t="str">
        <f>IF(PROCEDURE!C46=0,"",PROCEDURE!C46)</f>
        <v/>
      </c>
      <c r="E67" s="158" t="s">
        <v>532</v>
      </c>
      <c r="F67" s="158" t="s">
        <v>240</v>
      </c>
      <c r="G67" s="160"/>
    </row>
    <row r="68" spans="1:7" x14ac:dyDescent="0.3">
      <c r="A68" s="279"/>
      <c r="B68" s="257" t="s">
        <v>533</v>
      </c>
      <c r="D68" s="281" t="str">
        <f>IF(D67="","",SUM(D67) + (2*365)+1)</f>
        <v/>
      </c>
      <c r="E68" s="158" t="s">
        <v>534</v>
      </c>
      <c r="F68" s="158" t="s">
        <v>240</v>
      </c>
      <c r="G68" s="213" t="s">
        <v>590</v>
      </c>
    </row>
    <row r="69" spans="1:7" x14ac:dyDescent="0.3">
      <c r="A69" s="279"/>
      <c r="B69" s="282" t="str">
        <f>PROCEDURE!B50</f>
        <v>uitbetaling</v>
      </c>
      <c r="D69" s="281" t="str">
        <f>IF(PROCEDURE!C50=0,"",PROCEDURE!C50)</f>
        <v/>
      </c>
      <c r="E69" s="158" t="s">
        <v>535</v>
      </c>
      <c r="F69" s="158" t="s">
        <v>240</v>
      </c>
      <c r="G69" s="160"/>
    </row>
    <row r="70" spans="1:7" ht="15" thickBot="1" x14ac:dyDescent="0.35">
      <c r="A70" s="259"/>
      <c r="B70" s="284" t="str">
        <f>PROCEDURE!B48</f>
        <v>verlengd tot</v>
      </c>
      <c r="C70" s="239"/>
      <c r="D70" s="285" t="str">
        <f>IF(PROCEDURE!C48=0,"",PROCEDURE!C48)</f>
        <v/>
      </c>
      <c r="E70" s="168" t="s">
        <v>536</v>
      </c>
      <c r="F70" s="168" t="s">
        <v>240</v>
      </c>
      <c r="G70" s="162"/>
    </row>
    <row r="71" spans="1:7" ht="15" thickBot="1" x14ac:dyDescent="0.35">
      <c r="B71" s="286"/>
      <c r="D71" s="226"/>
    </row>
    <row r="72" spans="1:7" x14ac:dyDescent="0.3">
      <c r="A72" s="287" t="s">
        <v>553</v>
      </c>
      <c r="B72" s="288" t="s">
        <v>601</v>
      </c>
      <c r="C72" s="221"/>
      <c r="D72" s="222" t="str">
        <f>IF(AANVRAAG!D50=0,"",AANVRAAG!D50)</f>
        <v/>
      </c>
      <c r="E72" s="166" t="s">
        <v>537</v>
      </c>
      <c r="F72" s="166" t="s">
        <v>240</v>
      </c>
      <c r="G72" s="159"/>
    </row>
    <row r="73" spans="1:7" x14ac:dyDescent="0.3">
      <c r="A73" s="289"/>
      <c r="B73" s="290" t="s">
        <v>602</v>
      </c>
      <c r="D73" s="156" t="str">
        <f>IF(AANVRAAG!D51=0,"",AANVRAAG!D51)</f>
        <v/>
      </c>
      <c r="E73" s="158" t="s">
        <v>538</v>
      </c>
      <c r="F73" s="158" t="s">
        <v>240</v>
      </c>
      <c r="G73" s="160"/>
    </row>
    <row r="74" spans="1:7" x14ac:dyDescent="0.3">
      <c r="A74" s="289"/>
      <c r="B74" s="291" t="s">
        <v>603</v>
      </c>
      <c r="D74" s="156" t="str">
        <f>IF(AANVRAAG!D52=0,"",AANVRAAG!D52)</f>
        <v/>
      </c>
      <c r="E74" s="158" t="s">
        <v>539</v>
      </c>
      <c r="F74" s="158" t="s">
        <v>240</v>
      </c>
      <c r="G74" s="160"/>
    </row>
    <row r="75" spans="1:7" ht="15" thickBot="1" x14ac:dyDescent="0.35">
      <c r="A75" s="292"/>
      <c r="B75" s="293" t="s">
        <v>604</v>
      </c>
      <c r="C75" s="239"/>
      <c r="D75" s="249" t="str">
        <f>IF(AANVRAAG!D53=0,"",AANVRAAG!D53)</f>
        <v/>
      </c>
      <c r="E75" s="168" t="s">
        <v>540</v>
      </c>
      <c r="F75" s="168" t="s">
        <v>240</v>
      </c>
      <c r="G75" s="162"/>
    </row>
  </sheetData>
  <sheetProtection algorithmName="SHA-512" hashValue="RBET4FHBhgsHk1edddjzjqtsNOcrwZm4x1Vj7V1XaCclUPwrdNGQnbBGN/BBNLjPisfCcEHr+xjkUl0ckUy6HA==" saltValue="WkUX60aQIxGQ7NFhc8FFmw==" spinCount="100000" sheet="1" selectLockedCells="1" selectUnlockedCells="1"/>
  <mergeCells count="1">
    <mergeCell ref="A43:A4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F3751-A54E-484E-B1C6-098C9569A23B}">
  <sheetPr codeName="Blad3"/>
  <dimension ref="A1:O162"/>
  <sheetViews>
    <sheetView topLeftCell="A28" workbookViewId="0">
      <selection activeCell="C38" sqref="C38"/>
    </sheetView>
  </sheetViews>
  <sheetFormatPr defaultColWidth="8.88671875" defaultRowHeight="14.4" x14ac:dyDescent="0.3"/>
  <cols>
    <col min="1" max="1" width="23.5546875" style="3" bestFit="1" customWidth="1"/>
    <col min="2" max="2" width="87" style="32" customWidth="1"/>
    <col min="3" max="3" width="3.109375" style="4" customWidth="1"/>
    <col min="4" max="4" width="2.77734375" style="32" customWidth="1"/>
    <col min="5" max="5" width="2.6640625" style="32" customWidth="1"/>
    <col min="6" max="6" width="1.6640625" style="32" customWidth="1"/>
    <col min="7" max="7" width="1.77734375" style="32" customWidth="1"/>
    <col min="8" max="8" width="3.21875" style="32" customWidth="1"/>
    <col min="9" max="9" width="1.33203125" style="32" customWidth="1"/>
    <col min="10" max="10" width="1.88671875" style="32" customWidth="1"/>
    <col min="11" max="11" width="2.77734375" style="32" customWidth="1"/>
    <col min="12" max="12" width="2.109375" style="32" customWidth="1"/>
    <col min="13" max="13" width="1.77734375" style="32" customWidth="1"/>
    <col min="14" max="14" width="3.44140625" style="32" customWidth="1"/>
    <col min="15" max="15" width="8.88671875" style="32" hidden="1" customWidth="1"/>
    <col min="16" max="16" width="1.21875" style="32" customWidth="1"/>
    <col min="17" max="17" width="6" style="32" customWidth="1"/>
    <col min="18" max="18" width="3.5546875" style="32" customWidth="1"/>
    <col min="19" max="19" width="2.77734375" style="32" customWidth="1"/>
    <col min="20" max="20" width="5.109375" style="32" customWidth="1"/>
    <col min="21" max="21" width="2.44140625" style="32" customWidth="1"/>
    <col min="22" max="22" width="5.21875" style="32" customWidth="1"/>
    <col min="23" max="16384" width="8.88671875" style="32"/>
  </cols>
  <sheetData>
    <row r="1" spans="1:3" x14ac:dyDescent="0.3">
      <c r="B1" s="4"/>
    </row>
    <row r="2" spans="1:3" x14ac:dyDescent="0.3">
      <c r="A2" s="33" t="s">
        <v>238</v>
      </c>
      <c r="B2" s="33" t="s">
        <v>239</v>
      </c>
    </row>
    <row r="3" spans="1:3" x14ac:dyDescent="0.3">
      <c r="B3" s="3"/>
    </row>
    <row r="4" spans="1:3" x14ac:dyDescent="0.3">
      <c r="B4" s="34"/>
    </row>
    <row r="5" spans="1:3" x14ac:dyDescent="0.3">
      <c r="A5" s="35" t="s">
        <v>32</v>
      </c>
      <c r="B5" s="4" t="s">
        <v>63</v>
      </c>
      <c r="C5" s="32"/>
    </row>
    <row r="6" spans="1:3" x14ac:dyDescent="0.3">
      <c r="B6" s="43"/>
    </row>
    <row r="7" spans="1:3" x14ac:dyDescent="0.3">
      <c r="A7" s="35" t="s">
        <v>240</v>
      </c>
      <c r="B7" s="43" t="s">
        <v>63</v>
      </c>
      <c r="C7" s="32"/>
    </row>
    <row r="8" spans="1:3" x14ac:dyDescent="0.3">
      <c r="A8" s="35"/>
      <c r="B8" s="43" t="s">
        <v>241</v>
      </c>
      <c r="C8" s="32"/>
    </row>
    <row r="9" spans="1:3" x14ac:dyDescent="0.3">
      <c r="A9" s="35"/>
      <c r="B9" s="43" t="s">
        <v>242</v>
      </c>
      <c r="C9" s="32"/>
    </row>
    <row r="10" spans="1:3" x14ac:dyDescent="0.3">
      <c r="A10" s="35"/>
      <c r="B10" s="43" t="s">
        <v>243</v>
      </c>
      <c r="C10" s="32"/>
    </row>
    <row r="11" spans="1:3" x14ac:dyDescent="0.3">
      <c r="B11" s="43"/>
    </row>
    <row r="12" spans="1:3" x14ac:dyDescent="0.3">
      <c r="A12" s="35" t="s">
        <v>26</v>
      </c>
      <c r="B12" s="43" t="s">
        <v>244</v>
      </c>
    </row>
    <row r="13" spans="1:3" x14ac:dyDescent="0.3">
      <c r="B13" s="43"/>
    </row>
    <row r="14" spans="1:3" x14ac:dyDescent="0.3">
      <c r="A14" s="35" t="s">
        <v>63</v>
      </c>
      <c r="B14" s="43" t="s">
        <v>67</v>
      </c>
    </row>
    <row r="15" spans="1:3" x14ac:dyDescent="0.3">
      <c r="B15" s="34"/>
    </row>
    <row r="16" spans="1:3" x14ac:dyDescent="0.3">
      <c r="A16" s="35" t="s">
        <v>245</v>
      </c>
      <c r="B16" s="43" t="s">
        <v>246</v>
      </c>
      <c r="C16" s="32"/>
    </row>
    <row r="17" spans="1:3" x14ac:dyDescent="0.3">
      <c r="B17" s="43"/>
      <c r="C17" s="32"/>
    </row>
    <row r="18" spans="1:3" x14ac:dyDescent="0.3">
      <c r="A18" s="35" t="s">
        <v>247</v>
      </c>
      <c r="B18" s="43" t="s">
        <v>246</v>
      </c>
      <c r="C18" s="32"/>
    </row>
    <row r="19" spans="1:3" x14ac:dyDescent="0.3">
      <c r="B19" s="43"/>
      <c r="C19" s="32"/>
    </row>
    <row r="20" spans="1:3" x14ac:dyDescent="0.3">
      <c r="A20" s="35" t="s">
        <v>248</v>
      </c>
      <c r="B20" s="43" t="s">
        <v>246</v>
      </c>
      <c r="C20" s="32"/>
    </row>
    <row r="21" spans="1:3" x14ac:dyDescent="0.3">
      <c r="A21" s="35"/>
      <c r="B21" s="43"/>
      <c r="C21" s="32"/>
    </row>
    <row r="22" spans="1:3" x14ac:dyDescent="0.3">
      <c r="A22" s="35"/>
      <c r="B22" s="43"/>
      <c r="C22" s="32"/>
    </row>
    <row r="23" spans="1:3" x14ac:dyDescent="0.3">
      <c r="A23" s="35"/>
      <c r="B23" s="43"/>
      <c r="C23" s="32"/>
    </row>
    <row r="24" spans="1:3" x14ac:dyDescent="0.3">
      <c r="B24" s="43"/>
      <c r="C24" s="32"/>
    </row>
    <row r="25" spans="1:3" x14ac:dyDescent="0.3">
      <c r="A25" s="35" t="s">
        <v>244</v>
      </c>
      <c r="B25" s="43" t="s">
        <v>249</v>
      </c>
      <c r="C25" s="32"/>
    </row>
    <row r="26" spans="1:3" x14ac:dyDescent="0.3">
      <c r="A26" s="35"/>
      <c r="B26" s="43" t="s">
        <v>320</v>
      </c>
      <c r="C26" s="32"/>
    </row>
    <row r="27" spans="1:3" x14ac:dyDescent="0.3">
      <c r="B27" s="43"/>
      <c r="C27" s="32"/>
    </row>
    <row r="28" spans="1:3" x14ac:dyDescent="0.3">
      <c r="B28" s="43"/>
      <c r="C28" s="32"/>
    </row>
    <row r="30" spans="1:3" x14ac:dyDescent="0.3">
      <c r="A30" s="35" t="s">
        <v>250</v>
      </c>
      <c r="B30" s="3" t="s">
        <v>32</v>
      </c>
      <c r="C30" s="173"/>
    </row>
    <row r="31" spans="1:3" x14ac:dyDescent="0.3">
      <c r="A31" s="35"/>
      <c r="B31" s="4" t="s">
        <v>676</v>
      </c>
      <c r="C31" s="36" t="s">
        <v>251</v>
      </c>
    </row>
    <row r="32" spans="1:3" x14ac:dyDescent="0.3">
      <c r="A32" s="35"/>
      <c r="B32" s="4" t="s">
        <v>675</v>
      </c>
      <c r="C32" s="36" t="s">
        <v>251</v>
      </c>
    </row>
    <row r="33" spans="1:3" x14ac:dyDescent="0.3">
      <c r="A33" s="35"/>
      <c r="B33" s="4" t="s">
        <v>674</v>
      </c>
      <c r="C33" s="36" t="s">
        <v>251</v>
      </c>
    </row>
    <row r="34" spans="1:3" x14ac:dyDescent="0.3">
      <c r="A34" s="35"/>
      <c r="B34" s="4" t="s">
        <v>677</v>
      </c>
      <c r="C34" s="36" t="s">
        <v>252</v>
      </c>
    </row>
    <row r="35" spans="1:3" x14ac:dyDescent="0.3">
      <c r="A35" s="35"/>
      <c r="B35" s="4" t="s">
        <v>678</v>
      </c>
      <c r="C35" s="36" t="s">
        <v>252</v>
      </c>
    </row>
    <row r="36" spans="1:3" x14ac:dyDescent="0.3">
      <c r="A36" s="35"/>
      <c r="B36" s="4" t="s">
        <v>679</v>
      </c>
      <c r="C36" s="36" t="s">
        <v>252</v>
      </c>
    </row>
    <row r="37" spans="1:3" x14ac:dyDescent="0.3">
      <c r="A37" s="35"/>
      <c r="B37" s="4" t="s">
        <v>680</v>
      </c>
      <c r="C37" s="36" t="s">
        <v>252</v>
      </c>
    </row>
    <row r="38" spans="1:3" x14ac:dyDescent="0.3">
      <c r="A38" s="35"/>
      <c r="B38" s="4" t="s">
        <v>699</v>
      </c>
      <c r="C38" s="36" t="s">
        <v>252</v>
      </c>
    </row>
    <row r="39" spans="1:3" x14ac:dyDescent="0.3">
      <c r="A39" s="35"/>
      <c r="B39" s="4" t="s">
        <v>681</v>
      </c>
      <c r="C39" s="36" t="s">
        <v>252</v>
      </c>
    </row>
    <row r="40" spans="1:3" x14ac:dyDescent="0.3">
      <c r="A40" s="35"/>
      <c r="B40" s="4" t="s">
        <v>683</v>
      </c>
      <c r="C40" s="36" t="s">
        <v>543</v>
      </c>
    </row>
    <row r="41" spans="1:3" x14ac:dyDescent="0.3">
      <c r="A41" s="35"/>
      <c r="B41" s="4" t="s">
        <v>682</v>
      </c>
      <c r="C41" s="36" t="s">
        <v>543</v>
      </c>
    </row>
    <row r="42" spans="1:3" x14ac:dyDescent="0.3">
      <c r="A42" s="35"/>
      <c r="B42" s="4" t="s">
        <v>690</v>
      </c>
      <c r="C42" s="36" t="s">
        <v>543</v>
      </c>
    </row>
    <row r="43" spans="1:3" x14ac:dyDescent="0.3">
      <c r="A43" s="35"/>
      <c r="B43" s="4" t="s">
        <v>684</v>
      </c>
      <c r="C43" s="36" t="s">
        <v>543</v>
      </c>
    </row>
    <row r="44" spans="1:3" x14ac:dyDescent="0.3">
      <c r="A44" s="35"/>
      <c r="B44" s="4" t="s">
        <v>685</v>
      </c>
      <c r="C44" s="36" t="s">
        <v>543</v>
      </c>
    </row>
    <row r="45" spans="1:3" x14ac:dyDescent="0.3">
      <c r="A45" s="35"/>
      <c r="B45" s="4" t="s">
        <v>689</v>
      </c>
      <c r="C45" s="36" t="s">
        <v>543</v>
      </c>
    </row>
    <row r="46" spans="1:3" x14ac:dyDescent="0.3">
      <c r="A46" s="35"/>
      <c r="B46" s="4" t="s">
        <v>686</v>
      </c>
      <c r="C46" s="36" t="s">
        <v>543</v>
      </c>
    </row>
    <row r="47" spans="1:3" x14ac:dyDescent="0.3">
      <c r="A47" s="35"/>
      <c r="B47" s="4" t="s">
        <v>687</v>
      </c>
      <c r="C47" s="36" t="s">
        <v>543</v>
      </c>
    </row>
    <row r="48" spans="1:3" x14ac:dyDescent="0.3">
      <c r="A48" s="35"/>
      <c r="B48" s="4" t="s">
        <v>688</v>
      </c>
      <c r="C48" s="36" t="s">
        <v>543</v>
      </c>
    </row>
    <row r="49" spans="1:3" x14ac:dyDescent="0.3">
      <c r="A49" s="35"/>
      <c r="B49" s="4" t="s">
        <v>349</v>
      </c>
      <c r="C49" s="36" t="s">
        <v>543</v>
      </c>
    </row>
    <row r="50" spans="1:3" x14ac:dyDescent="0.3">
      <c r="B50" s="4" t="s">
        <v>350</v>
      </c>
      <c r="C50" s="36" t="s">
        <v>543</v>
      </c>
    </row>
    <row r="51" spans="1:3" x14ac:dyDescent="0.3">
      <c r="B51" s="206"/>
    </row>
    <row r="52" spans="1:3" x14ac:dyDescent="0.3">
      <c r="A52" s="35" t="s">
        <v>253</v>
      </c>
      <c r="B52" s="3" t="s">
        <v>32</v>
      </c>
    </row>
    <row r="53" spans="1:3" x14ac:dyDescent="0.3">
      <c r="A53" s="35"/>
      <c r="B53" s="4" t="s">
        <v>240</v>
      </c>
    </row>
    <row r="54" spans="1:3" x14ac:dyDescent="0.3">
      <c r="A54" s="35"/>
      <c r="B54" s="4" t="s">
        <v>26</v>
      </c>
    </row>
    <row r="55" spans="1:3" x14ac:dyDescent="0.3">
      <c r="B55" s="4"/>
    </row>
    <row r="56" spans="1:3" x14ac:dyDescent="0.3">
      <c r="A56" s="35" t="s">
        <v>254</v>
      </c>
      <c r="B56" s="3" t="s">
        <v>32</v>
      </c>
    </row>
    <row r="57" spans="1:3" x14ac:dyDescent="0.3">
      <c r="A57" s="35"/>
      <c r="B57" s="4" t="s">
        <v>240</v>
      </c>
    </row>
    <row r="58" spans="1:3" x14ac:dyDescent="0.3">
      <c r="A58" s="35"/>
      <c r="B58" s="4" t="s">
        <v>26</v>
      </c>
    </row>
    <row r="59" spans="1:3" x14ac:dyDescent="0.3">
      <c r="A59" s="35"/>
      <c r="B59" s="4" t="s">
        <v>255</v>
      </c>
    </row>
    <row r="60" spans="1:3" x14ac:dyDescent="0.3">
      <c r="B60" s="4"/>
    </row>
    <row r="61" spans="1:3" x14ac:dyDescent="0.3">
      <c r="A61" s="35" t="s">
        <v>256</v>
      </c>
      <c r="B61" s="3" t="s">
        <v>32</v>
      </c>
    </row>
    <row r="62" spans="1:3" x14ac:dyDescent="0.3">
      <c r="A62" s="35"/>
      <c r="B62" s="36" t="s">
        <v>257</v>
      </c>
    </row>
    <row r="63" spans="1:3" x14ac:dyDescent="0.3">
      <c r="A63" s="35"/>
      <c r="B63" s="36" t="s">
        <v>251</v>
      </c>
    </row>
    <row r="64" spans="1:3" x14ac:dyDescent="0.3">
      <c r="A64" s="35"/>
      <c r="B64" s="36" t="s">
        <v>547</v>
      </c>
    </row>
    <row r="65" spans="1:3" x14ac:dyDescent="0.3">
      <c r="A65" s="35"/>
      <c r="B65" s="36" t="s">
        <v>543</v>
      </c>
    </row>
    <row r="66" spans="1:3" x14ac:dyDescent="0.3">
      <c r="B66" s="4"/>
    </row>
    <row r="67" spans="1:3" x14ac:dyDescent="0.3">
      <c r="A67" s="35" t="s">
        <v>258</v>
      </c>
      <c r="B67" s="3" t="s">
        <v>32</v>
      </c>
    </row>
    <row r="68" spans="1:3" x14ac:dyDescent="0.3">
      <c r="A68" s="35"/>
      <c r="B68" s="36" t="s">
        <v>257</v>
      </c>
    </row>
    <row r="69" spans="1:3" x14ac:dyDescent="0.3">
      <c r="A69" s="35"/>
      <c r="B69" s="36" t="s">
        <v>543</v>
      </c>
    </row>
    <row r="70" spans="1:3" x14ac:dyDescent="0.3">
      <c r="A70" s="35"/>
      <c r="B70" s="36" t="s">
        <v>251</v>
      </c>
    </row>
    <row r="71" spans="1:3" x14ac:dyDescent="0.3">
      <c r="B71" s="36"/>
    </row>
    <row r="72" spans="1:3" x14ac:dyDescent="0.3">
      <c r="A72" s="35" t="s">
        <v>259</v>
      </c>
      <c r="B72" s="3" t="s">
        <v>32</v>
      </c>
    </row>
    <row r="73" spans="1:3" x14ac:dyDescent="0.3">
      <c r="A73" s="35"/>
      <c r="B73" s="36" t="s">
        <v>260</v>
      </c>
    </row>
    <row r="74" spans="1:3" x14ac:dyDescent="0.3">
      <c r="A74" s="35"/>
      <c r="B74" s="36" t="s">
        <v>634</v>
      </c>
    </row>
    <row r="75" spans="1:3" x14ac:dyDescent="0.3">
      <c r="A75" s="35"/>
      <c r="B75" s="4" t="s">
        <v>693</v>
      </c>
    </row>
    <row r="76" spans="1:3" x14ac:dyDescent="0.3">
      <c r="A76" s="35"/>
      <c r="B76" s="36" t="s">
        <v>633</v>
      </c>
    </row>
    <row r="77" spans="1:3" x14ac:dyDescent="0.3">
      <c r="B77" s="4"/>
      <c r="C77" s="32"/>
    </row>
    <row r="78" spans="1:3" x14ac:dyDescent="0.3">
      <c r="B78" s="4"/>
      <c r="C78" s="32"/>
    </row>
    <row r="79" spans="1:3" x14ac:dyDescent="0.3">
      <c r="A79" s="35" t="s">
        <v>261</v>
      </c>
      <c r="B79" s="4" t="s">
        <v>32</v>
      </c>
    </row>
    <row r="80" spans="1:3" x14ac:dyDescent="0.3">
      <c r="A80" s="35"/>
      <c r="B80" s="4" t="s">
        <v>625</v>
      </c>
    </row>
    <row r="81" spans="1:2" x14ac:dyDescent="0.3">
      <c r="A81" s="35"/>
      <c r="B81" s="154" t="s">
        <v>626</v>
      </c>
    </row>
    <row r="82" spans="1:2" x14ac:dyDescent="0.3">
      <c r="A82" s="35"/>
      <c r="B82" s="4" t="s">
        <v>628</v>
      </c>
    </row>
    <row r="83" spans="1:2" x14ac:dyDescent="0.3">
      <c r="A83" s="38"/>
      <c r="B83" s="4" t="s">
        <v>627</v>
      </c>
    </row>
    <row r="84" spans="1:2" x14ac:dyDescent="0.3">
      <c r="A84" s="35"/>
      <c r="B84" s="4" t="s">
        <v>265</v>
      </c>
    </row>
    <row r="85" spans="1:2" x14ac:dyDescent="0.3">
      <c r="B85" s="4"/>
    </row>
    <row r="86" spans="1:2" x14ac:dyDescent="0.3">
      <c r="A86" s="35" t="s">
        <v>262</v>
      </c>
      <c r="B86" s="4" t="s">
        <v>32</v>
      </c>
    </row>
    <row r="87" spans="1:2" x14ac:dyDescent="0.3">
      <c r="A87" s="37"/>
      <c r="B87" s="4" t="s">
        <v>263</v>
      </c>
    </row>
    <row r="88" spans="1:2" x14ac:dyDescent="0.3">
      <c r="A88" s="35"/>
      <c r="B88" s="4" t="s">
        <v>264</v>
      </c>
    </row>
    <row r="89" spans="1:2" x14ac:dyDescent="0.3">
      <c r="A89" s="35"/>
      <c r="B89" s="4" t="s">
        <v>265</v>
      </c>
    </row>
    <row r="90" spans="1:2" x14ac:dyDescent="0.3">
      <c r="A90" s="35"/>
      <c r="B90" s="4" t="s">
        <v>266</v>
      </c>
    </row>
    <row r="91" spans="1:2" x14ac:dyDescent="0.3">
      <c r="A91" s="35"/>
      <c r="B91" s="4" t="s">
        <v>267</v>
      </c>
    </row>
    <row r="92" spans="1:2" x14ac:dyDescent="0.3">
      <c r="A92" s="35"/>
      <c r="B92" s="4" t="s">
        <v>255</v>
      </c>
    </row>
    <row r="93" spans="1:2" x14ac:dyDescent="0.3">
      <c r="A93" s="38"/>
      <c r="B93" s="4"/>
    </row>
    <row r="94" spans="1:2" x14ac:dyDescent="0.3">
      <c r="B94" s="4"/>
    </row>
    <row r="95" spans="1:2" x14ac:dyDescent="0.3">
      <c r="B95" s="4"/>
    </row>
    <row r="96" spans="1:2" x14ac:dyDescent="0.3">
      <c r="A96" s="35" t="s">
        <v>268</v>
      </c>
      <c r="B96" s="4" t="s">
        <v>32</v>
      </c>
    </row>
    <row r="97" spans="1:2" x14ac:dyDescent="0.3">
      <c r="A97" s="35"/>
      <c r="B97" s="4" t="s">
        <v>255</v>
      </c>
    </row>
    <row r="98" spans="1:2" x14ac:dyDescent="0.3">
      <c r="A98" s="35"/>
      <c r="B98" s="4" t="s">
        <v>163</v>
      </c>
    </row>
    <row r="99" spans="1:2" x14ac:dyDescent="0.3">
      <c r="A99" s="35"/>
      <c r="B99" s="4" t="s">
        <v>269</v>
      </c>
    </row>
    <row r="100" spans="1:2" x14ac:dyDescent="0.3">
      <c r="A100" s="35"/>
      <c r="B100" s="4" t="s">
        <v>270</v>
      </c>
    </row>
    <row r="101" spans="1:2" x14ac:dyDescent="0.3">
      <c r="A101" s="35"/>
      <c r="B101" s="4" t="s">
        <v>271</v>
      </c>
    </row>
    <row r="102" spans="1:2" x14ac:dyDescent="0.3">
      <c r="A102" s="35"/>
      <c r="B102" s="4" t="s">
        <v>272</v>
      </c>
    </row>
    <row r="103" spans="1:2" x14ac:dyDescent="0.3">
      <c r="A103" s="35"/>
      <c r="B103" s="4" t="s">
        <v>273</v>
      </c>
    </row>
    <row r="104" spans="1:2" x14ac:dyDescent="0.3">
      <c r="B104" s="4"/>
    </row>
    <row r="105" spans="1:2" x14ac:dyDescent="0.3">
      <c r="A105" s="35" t="s">
        <v>274</v>
      </c>
      <c r="B105" s="4" t="s">
        <v>32</v>
      </c>
    </row>
    <row r="106" spans="1:2" x14ac:dyDescent="0.3">
      <c r="A106" s="35"/>
      <c r="B106" s="4" t="s">
        <v>255</v>
      </c>
    </row>
    <row r="107" spans="1:2" x14ac:dyDescent="0.3">
      <c r="A107" s="37"/>
      <c r="B107" s="4" t="s">
        <v>327</v>
      </c>
    </row>
    <row r="108" spans="1:2" x14ac:dyDescent="0.3">
      <c r="A108" s="35"/>
      <c r="B108" s="4" t="s">
        <v>328</v>
      </c>
    </row>
    <row r="109" spans="1:2" x14ac:dyDescent="0.3">
      <c r="A109" s="35"/>
      <c r="B109" s="4" t="s">
        <v>275</v>
      </c>
    </row>
    <row r="110" spans="1:2" x14ac:dyDescent="0.3">
      <c r="A110" s="35"/>
      <c r="B110" s="4" t="s">
        <v>326</v>
      </c>
    </row>
    <row r="111" spans="1:2" x14ac:dyDescent="0.3">
      <c r="B111" s="4"/>
    </row>
    <row r="112" spans="1:2" x14ac:dyDescent="0.3">
      <c r="A112" s="35" t="s">
        <v>276</v>
      </c>
      <c r="B112" s="4" t="s">
        <v>32</v>
      </c>
    </row>
    <row r="113" spans="1:2" x14ac:dyDescent="0.3">
      <c r="A113" s="37"/>
      <c r="B113" s="4" t="s">
        <v>263</v>
      </c>
    </row>
    <row r="114" spans="1:2" x14ac:dyDescent="0.3">
      <c r="A114" s="35"/>
      <c r="B114" s="4" t="s">
        <v>277</v>
      </c>
    </row>
    <row r="115" spans="1:2" x14ac:dyDescent="0.3">
      <c r="A115" s="35"/>
      <c r="B115" s="4" t="s">
        <v>278</v>
      </c>
    </row>
    <row r="116" spans="1:2" x14ac:dyDescent="0.3">
      <c r="A116" s="35"/>
      <c r="B116" s="4" t="s">
        <v>279</v>
      </c>
    </row>
    <row r="117" spans="1:2" x14ac:dyDescent="0.3">
      <c r="A117" s="35"/>
      <c r="B117" s="4" t="s">
        <v>280</v>
      </c>
    </row>
    <row r="118" spans="1:2" x14ac:dyDescent="0.3">
      <c r="A118" s="38"/>
      <c r="B118" s="4"/>
    </row>
    <row r="120" spans="1:2" x14ac:dyDescent="0.3">
      <c r="A120" s="35" t="s">
        <v>281</v>
      </c>
      <c r="B120" s="4" t="s">
        <v>32</v>
      </c>
    </row>
    <row r="121" spans="1:2" x14ac:dyDescent="0.3">
      <c r="A121" s="35"/>
      <c r="B121" s="4" t="s">
        <v>282</v>
      </c>
    </row>
    <row r="122" spans="1:2" x14ac:dyDescent="0.3">
      <c r="A122" s="35"/>
      <c r="B122" s="4" t="s">
        <v>283</v>
      </c>
    </row>
    <row r="123" spans="1:2" x14ac:dyDescent="0.3">
      <c r="A123" s="35"/>
      <c r="B123" s="4" t="s">
        <v>284</v>
      </c>
    </row>
    <row r="124" spans="1:2" x14ac:dyDescent="0.3">
      <c r="A124" s="35"/>
      <c r="B124" s="4" t="s">
        <v>285</v>
      </c>
    </row>
    <row r="126" spans="1:2" x14ac:dyDescent="0.3">
      <c r="A126" s="35" t="s">
        <v>286</v>
      </c>
      <c r="B126" s="4" t="s">
        <v>203</v>
      </c>
    </row>
    <row r="127" spans="1:2" x14ac:dyDescent="0.3">
      <c r="A127" s="35"/>
      <c r="B127" s="4" t="s">
        <v>287</v>
      </c>
    </row>
    <row r="128" spans="1:2" x14ac:dyDescent="0.3">
      <c r="A128" s="35"/>
      <c r="B128" s="4" t="s">
        <v>288</v>
      </c>
    </row>
    <row r="130" spans="1:3" x14ac:dyDescent="0.3">
      <c r="A130" s="35" t="s">
        <v>289</v>
      </c>
      <c r="B130" s="3" t="s">
        <v>290</v>
      </c>
    </row>
    <row r="131" spans="1:3" x14ac:dyDescent="0.3">
      <c r="A131" s="35"/>
      <c r="B131" s="4" t="s">
        <v>291</v>
      </c>
    </row>
    <row r="132" spans="1:3" x14ac:dyDescent="0.3">
      <c r="A132" s="35"/>
      <c r="B132" s="4" t="s">
        <v>292</v>
      </c>
    </row>
    <row r="133" spans="1:3" x14ac:dyDescent="0.3">
      <c r="A133" s="35"/>
      <c r="B133" s="4" t="s">
        <v>293</v>
      </c>
    </row>
    <row r="134" spans="1:3" x14ac:dyDescent="0.3">
      <c r="A134" s="35"/>
      <c r="B134" s="4" t="s">
        <v>294</v>
      </c>
    </row>
    <row r="135" spans="1:3" x14ac:dyDescent="0.3">
      <c r="A135" s="35"/>
      <c r="B135" s="4" t="s">
        <v>295</v>
      </c>
    </row>
    <row r="136" spans="1:3" x14ac:dyDescent="0.3">
      <c r="B136" s="4"/>
    </row>
    <row r="137" spans="1:3" x14ac:dyDescent="0.3">
      <c r="B137"/>
      <c r="C137" s="32"/>
    </row>
    <row r="138" spans="1:3" x14ac:dyDescent="0.3">
      <c r="A138" s="35" t="s">
        <v>296</v>
      </c>
      <c r="B138" s="3" t="s">
        <v>63</v>
      </c>
      <c r="C138" s="32"/>
    </row>
    <row r="139" spans="1:3" x14ac:dyDescent="0.3">
      <c r="A139" s="35"/>
      <c r="B139" s="4" t="s">
        <v>243</v>
      </c>
      <c r="C139" s="32"/>
    </row>
    <row r="140" spans="1:3" x14ac:dyDescent="0.3">
      <c r="A140" s="35"/>
      <c r="B140" s="4" t="s">
        <v>297</v>
      </c>
      <c r="C140"/>
    </row>
    <row r="141" spans="1:3" x14ac:dyDescent="0.3">
      <c r="A141" s="35"/>
      <c r="B141" s="4" t="s">
        <v>298</v>
      </c>
      <c r="C141"/>
    </row>
    <row r="142" spans="1:3" x14ac:dyDescent="0.3">
      <c r="C142"/>
    </row>
    <row r="143" spans="1:3" x14ac:dyDescent="0.3">
      <c r="A143" s="35" t="s">
        <v>140</v>
      </c>
      <c r="C143"/>
    </row>
    <row r="144" spans="1:3" x14ac:dyDescent="0.3">
      <c r="B144" s="651"/>
      <c r="C144"/>
    </row>
    <row r="145" spans="1:3" x14ac:dyDescent="0.3">
      <c r="B145" s="651"/>
      <c r="C145"/>
    </row>
    <row r="146" spans="1:3" x14ac:dyDescent="0.3">
      <c r="B146" s="651"/>
      <c r="C146"/>
    </row>
    <row r="147" spans="1:3" x14ac:dyDescent="0.3">
      <c r="B147" s="651"/>
      <c r="C147"/>
    </row>
    <row r="148" spans="1:3" x14ac:dyDescent="0.3">
      <c r="A148" s="3" t="s">
        <v>348</v>
      </c>
      <c r="B148" s="3" t="s">
        <v>352</v>
      </c>
      <c r="C148"/>
    </row>
    <row r="149" spans="1:3" x14ac:dyDescent="0.3">
      <c r="B149" s="32" t="s">
        <v>351</v>
      </c>
    </row>
    <row r="150" spans="1:3" x14ac:dyDescent="0.3">
      <c r="B150" s="32" t="s">
        <v>349</v>
      </c>
      <c r="C150"/>
    </row>
    <row r="151" spans="1:3" x14ac:dyDescent="0.3">
      <c r="B151" s="32" t="s">
        <v>350</v>
      </c>
      <c r="C151"/>
    </row>
    <row r="152" spans="1:3" x14ac:dyDescent="0.3">
      <c r="C152"/>
    </row>
    <row r="157" spans="1:3" x14ac:dyDescent="0.3">
      <c r="A157" s="3" t="s">
        <v>559</v>
      </c>
      <c r="B157" s="3" t="s">
        <v>673</v>
      </c>
    </row>
    <row r="158" spans="1:3" x14ac:dyDescent="0.3">
      <c r="B158" s="43" t="s">
        <v>669</v>
      </c>
    </row>
    <row r="159" spans="1:3" x14ac:dyDescent="0.3">
      <c r="B159" s="43" t="s">
        <v>649</v>
      </c>
    </row>
    <row r="160" spans="1:3" x14ac:dyDescent="0.3">
      <c r="B160" s="43" t="s">
        <v>670</v>
      </c>
    </row>
    <row r="161" spans="2:2" x14ac:dyDescent="0.3">
      <c r="B161" s="43" t="s">
        <v>671</v>
      </c>
    </row>
    <row r="162" spans="2:2" x14ac:dyDescent="0.3">
      <c r="B162" s="43" t="s">
        <v>672</v>
      </c>
    </row>
  </sheetData>
  <sheetProtection algorithmName="SHA-512" hashValue="fkDLmTvLbf/Fkj5HL6TVnbvzudJ8peAP+kLwqObsJQKV3WmcqX0rFSU2+YOoL2GLMVvgf1ib1B1CZrLDSQV+3w==" saltValue="WelMKHDIb/ZOeD/1P9IIoA==" spinCount="100000" sheet="1" selectLockedCells="1" selectUnlockedCells="1"/>
  <mergeCells count="1">
    <mergeCell ref="B144:B147"/>
  </mergeCells>
  <conditionalFormatting sqref="C140">
    <cfRule type="expression" dxfId="6" priority="26">
      <formula>$B$4="niet ontvankelijk"</formula>
    </cfRule>
  </conditionalFormatting>
  <conditionalFormatting sqref="C142">
    <cfRule type="expression" dxfId="5" priority="25">
      <formula>#REF!="herkansingsproject (on hold)"</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424BB-73EE-4EB4-A03A-C6ECF6A5663C}">
  <sheetPr codeName="Blad7"/>
  <dimension ref="A1:AS117"/>
  <sheetViews>
    <sheetView topLeftCell="C27" workbookViewId="0">
      <selection activeCell="W59" sqref="W59:X59"/>
    </sheetView>
  </sheetViews>
  <sheetFormatPr defaultRowHeight="14.4" x14ac:dyDescent="0.3"/>
  <sheetData>
    <row r="1" spans="1:31" x14ac:dyDescent="0.3">
      <c r="A1" t="s">
        <v>697</v>
      </c>
    </row>
    <row r="4" spans="1:31" s="2" customFormat="1" ht="7.95" customHeight="1" x14ac:dyDescent="0.3">
      <c r="A4" s="12"/>
      <c r="B4" s="513"/>
      <c r="C4" s="513"/>
      <c r="D4" s="513"/>
      <c r="E4" s="513"/>
      <c r="F4" s="513"/>
      <c r="G4" s="513"/>
      <c r="H4" s="513"/>
      <c r="I4" s="513"/>
      <c r="J4" s="513"/>
      <c r="K4" s="513"/>
      <c r="L4" s="513"/>
      <c r="M4" s="513"/>
      <c r="N4" s="513"/>
      <c r="O4" s="513"/>
      <c r="P4" s="513"/>
      <c r="Q4" s="513"/>
      <c r="R4" s="513"/>
      <c r="S4" s="513"/>
      <c r="T4" s="513"/>
      <c r="U4" s="513"/>
      <c r="V4" s="513"/>
      <c r="W4" s="513"/>
      <c r="X4" s="513"/>
      <c r="AA4" s="4"/>
    </row>
    <row r="5" spans="1:31" s="2" customFormat="1" x14ac:dyDescent="0.3">
      <c r="A5" s="12"/>
      <c r="B5" s="82"/>
      <c r="C5" s="82"/>
      <c r="D5" s="82"/>
      <c r="E5" s="82"/>
      <c r="F5" s="82"/>
      <c r="G5" s="82"/>
      <c r="H5" s="82"/>
      <c r="I5" s="82"/>
      <c r="J5" s="82"/>
      <c r="K5" s="82"/>
      <c r="L5" s="82"/>
      <c r="M5" s="82"/>
      <c r="N5" s="82"/>
      <c r="O5" s="82"/>
      <c r="P5" s="82"/>
      <c r="Q5" s="82"/>
      <c r="R5" s="82"/>
      <c r="S5" s="82"/>
      <c r="T5" s="82"/>
      <c r="U5" s="82"/>
      <c r="V5" s="82"/>
      <c r="W5" s="82"/>
      <c r="X5" s="82"/>
      <c r="AA5" s="4"/>
    </row>
    <row r="6" spans="1:31" s="2" customFormat="1" ht="15.75" customHeight="1" x14ac:dyDescent="0.3">
      <c r="A6" s="8" t="s">
        <v>91</v>
      </c>
      <c r="B6" s="396" t="s">
        <v>353</v>
      </c>
      <c r="C6" s="396"/>
      <c r="D6" s="396"/>
      <c r="E6" s="396"/>
      <c r="F6" s="396"/>
      <c r="G6" s="396"/>
      <c r="H6" s="396"/>
      <c r="I6" s="396"/>
      <c r="J6" s="396"/>
      <c r="K6" s="396"/>
      <c r="L6" s="396"/>
      <c r="M6" s="396"/>
      <c r="N6" s="396"/>
      <c r="O6" s="396"/>
      <c r="P6" s="396"/>
      <c r="Q6" s="396"/>
      <c r="R6" s="396"/>
      <c r="S6" s="396"/>
      <c r="T6" s="396"/>
      <c r="U6" s="396"/>
      <c r="V6" s="396"/>
      <c r="W6" s="396"/>
      <c r="X6" s="396"/>
      <c r="AA6" s="4"/>
    </row>
    <row r="7" spans="1:31" s="2" customFormat="1" ht="15.75" customHeight="1" x14ac:dyDescent="0.3">
      <c r="A7" s="8"/>
      <c r="B7" s="426" t="s">
        <v>355</v>
      </c>
      <c r="C7" s="426"/>
      <c r="D7" s="426"/>
      <c r="E7" s="426"/>
      <c r="F7" s="426"/>
      <c r="G7" s="426"/>
      <c r="H7" s="426"/>
      <c r="I7" s="426"/>
      <c r="J7" s="426"/>
      <c r="K7" s="426"/>
      <c r="L7" s="426"/>
      <c r="M7" s="426"/>
      <c r="N7" s="426"/>
      <c r="O7" s="426"/>
      <c r="P7" s="426"/>
      <c r="Q7" s="426"/>
      <c r="R7" s="426"/>
      <c r="S7" s="426"/>
      <c r="T7" s="426"/>
      <c r="U7" s="426"/>
      <c r="V7" s="426"/>
      <c r="W7" s="426"/>
      <c r="X7" s="426"/>
      <c r="AA7" s="4"/>
    </row>
    <row r="8" spans="1:31" s="2" customFormat="1" ht="15.75" customHeight="1" x14ac:dyDescent="0.3">
      <c r="A8" s="52"/>
      <c r="B8" s="427" t="s">
        <v>92</v>
      </c>
      <c r="C8" s="428"/>
      <c r="D8" s="428"/>
      <c r="E8" s="428"/>
      <c r="F8" s="428"/>
      <c r="G8" s="428"/>
      <c r="H8" s="428"/>
      <c r="I8" s="428"/>
      <c r="J8" s="428"/>
      <c r="K8" s="428"/>
      <c r="L8" s="428"/>
      <c r="M8" s="428"/>
      <c r="N8" s="428"/>
      <c r="O8" s="428"/>
      <c r="P8" s="429"/>
      <c r="Q8" s="400" t="s">
        <v>360</v>
      </c>
      <c r="R8" s="400"/>
      <c r="S8" s="400"/>
      <c r="T8" s="400"/>
      <c r="U8" s="400"/>
      <c r="V8" s="400"/>
      <c r="W8" s="400"/>
      <c r="X8" s="400"/>
      <c r="AA8" s="402"/>
      <c r="AB8" s="402"/>
      <c r="AC8" s="402"/>
      <c r="AD8" s="402"/>
      <c r="AE8" s="402"/>
    </row>
    <row r="9" spans="1:31" s="2" customFormat="1" ht="15.75" customHeight="1" x14ac:dyDescent="0.3">
      <c r="A9" s="52">
        <v>1</v>
      </c>
      <c r="B9" s="388">
        <f>AANVRAAG!B363</f>
        <v>0</v>
      </c>
      <c r="C9" s="389"/>
      <c r="D9" s="389"/>
      <c r="E9" s="389"/>
      <c r="F9" s="389"/>
      <c r="G9" s="389"/>
      <c r="H9" s="389"/>
      <c r="I9" s="389"/>
      <c r="J9" s="389"/>
      <c r="K9" s="389"/>
      <c r="L9" s="389"/>
      <c r="M9" s="389"/>
      <c r="N9" s="389"/>
      <c r="O9" s="389"/>
      <c r="P9" s="390"/>
      <c r="Q9" s="659" t="str">
        <f>AANVRAAG!Q363</f>
        <v>Kies zorgvorm</v>
      </c>
      <c r="R9" s="659"/>
      <c r="S9" s="659"/>
      <c r="T9" s="659"/>
      <c r="U9" s="659"/>
      <c r="V9" s="659"/>
      <c r="W9" s="659"/>
      <c r="X9" s="659"/>
      <c r="AA9" s="403"/>
      <c r="AB9" s="403"/>
      <c r="AC9" s="403"/>
      <c r="AD9" s="403"/>
      <c r="AE9" s="403"/>
    </row>
    <row r="10" spans="1:31" s="2" customFormat="1" ht="15.75" customHeight="1" x14ac:dyDescent="0.3">
      <c r="A10" s="52">
        <v>2</v>
      </c>
      <c r="B10" s="388">
        <f>AANVRAAG!B364</f>
        <v>0</v>
      </c>
      <c r="C10" s="389"/>
      <c r="D10" s="389"/>
      <c r="E10" s="389"/>
      <c r="F10" s="389"/>
      <c r="G10" s="389"/>
      <c r="H10" s="389"/>
      <c r="I10" s="389"/>
      <c r="J10" s="389"/>
      <c r="K10" s="389"/>
      <c r="L10" s="389"/>
      <c r="M10" s="389"/>
      <c r="N10" s="389"/>
      <c r="O10" s="389"/>
      <c r="P10" s="390"/>
      <c r="Q10" s="659" t="str">
        <f>AANVRAAG!Q364</f>
        <v>Kies zorgvorm</v>
      </c>
      <c r="R10" s="659"/>
      <c r="S10" s="659"/>
      <c r="T10" s="659"/>
      <c r="U10" s="659"/>
      <c r="V10" s="659"/>
      <c r="W10" s="659"/>
      <c r="X10" s="659"/>
      <c r="AA10" s="392"/>
      <c r="AB10" s="392"/>
      <c r="AC10" s="392"/>
      <c r="AD10" s="392"/>
      <c r="AE10" s="392"/>
    </row>
    <row r="11" spans="1:31" s="2" customFormat="1" ht="15.75" customHeight="1" x14ac:dyDescent="0.3">
      <c r="A11" s="52">
        <v>3</v>
      </c>
      <c r="B11" s="388">
        <f>AANVRAAG!B365</f>
        <v>0</v>
      </c>
      <c r="C11" s="389"/>
      <c r="D11" s="389"/>
      <c r="E11" s="389"/>
      <c r="F11" s="389"/>
      <c r="G11" s="389"/>
      <c r="H11" s="389"/>
      <c r="I11" s="389"/>
      <c r="J11" s="389"/>
      <c r="K11" s="389"/>
      <c r="L11" s="389"/>
      <c r="M11" s="389"/>
      <c r="N11" s="389"/>
      <c r="O11" s="389"/>
      <c r="P11" s="390"/>
      <c r="Q11" s="659" t="str">
        <f>AANVRAAG!Q365</f>
        <v>Kies zorgvorm</v>
      </c>
      <c r="R11" s="659"/>
      <c r="S11" s="659"/>
      <c r="T11" s="659"/>
      <c r="U11" s="659"/>
      <c r="V11" s="659"/>
      <c r="W11" s="659"/>
      <c r="X11" s="659"/>
      <c r="AA11" s="392"/>
      <c r="AB11" s="392"/>
      <c r="AC11" s="392"/>
      <c r="AD11" s="392"/>
      <c r="AE11" s="392"/>
    </row>
    <row r="12" spans="1:31" s="2" customFormat="1" ht="15.75" customHeight="1" x14ac:dyDescent="0.3">
      <c r="A12" s="52">
        <v>4</v>
      </c>
      <c r="B12" s="388">
        <f>AANVRAAG!B366</f>
        <v>0</v>
      </c>
      <c r="C12" s="389"/>
      <c r="D12" s="389"/>
      <c r="E12" s="389"/>
      <c r="F12" s="389"/>
      <c r="G12" s="389"/>
      <c r="H12" s="389"/>
      <c r="I12" s="389"/>
      <c r="J12" s="389"/>
      <c r="K12" s="389"/>
      <c r="L12" s="389"/>
      <c r="M12" s="389"/>
      <c r="N12" s="389"/>
      <c r="O12" s="389"/>
      <c r="P12" s="390"/>
      <c r="Q12" s="659" t="str">
        <f>AANVRAAG!Q366</f>
        <v>Kies zorgvorm</v>
      </c>
      <c r="R12" s="659"/>
      <c r="S12" s="659"/>
      <c r="T12" s="659"/>
      <c r="U12" s="659"/>
      <c r="V12" s="659"/>
      <c r="W12" s="659"/>
      <c r="X12" s="659"/>
      <c r="AA12" s="392"/>
      <c r="AB12" s="392"/>
      <c r="AC12" s="392"/>
      <c r="AD12" s="392"/>
      <c r="AE12" s="392"/>
    </row>
    <row r="13" spans="1:31" s="2" customFormat="1" ht="15.75" customHeight="1" x14ac:dyDescent="0.3">
      <c r="A13" s="52">
        <v>5</v>
      </c>
      <c r="B13" s="388">
        <f>AANVRAAG!B367</f>
        <v>0</v>
      </c>
      <c r="C13" s="389"/>
      <c r="D13" s="389"/>
      <c r="E13" s="389"/>
      <c r="F13" s="389"/>
      <c r="G13" s="389"/>
      <c r="H13" s="389"/>
      <c r="I13" s="389"/>
      <c r="J13" s="389"/>
      <c r="K13" s="389"/>
      <c r="L13" s="389"/>
      <c r="M13" s="389"/>
      <c r="N13" s="389"/>
      <c r="O13" s="389"/>
      <c r="P13" s="390"/>
      <c r="Q13" s="659" t="str">
        <f>AANVRAAG!Q367</f>
        <v>Kies zorgvorm</v>
      </c>
      <c r="R13" s="659"/>
      <c r="S13" s="659"/>
      <c r="T13" s="659"/>
      <c r="U13" s="659"/>
      <c r="V13" s="659"/>
      <c r="W13" s="659"/>
      <c r="X13" s="659"/>
      <c r="AA13" s="392"/>
      <c r="AB13" s="392"/>
      <c r="AC13" s="392"/>
      <c r="AD13" s="392"/>
      <c r="AE13" s="392"/>
    </row>
    <row r="14" spans="1:31" s="2" customFormat="1" ht="15.75" customHeight="1" x14ac:dyDescent="0.3">
      <c r="A14" s="52">
        <v>6</v>
      </c>
      <c r="B14" s="388">
        <f>AANVRAAG!B368</f>
        <v>0</v>
      </c>
      <c r="C14" s="389"/>
      <c r="D14" s="389"/>
      <c r="E14" s="389"/>
      <c r="F14" s="389"/>
      <c r="G14" s="389"/>
      <c r="H14" s="389"/>
      <c r="I14" s="389"/>
      <c r="J14" s="389"/>
      <c r="K14" s="389"/>
      <c r="L14" s="389"/>
      <c r="M14" s="389"/>
      <c r="N14" s="389"/>
      <c r="O14" s="389"/>
      <c r="P14" s="390"/>
      <c r="Q14" s="659" t="str">
        <f>AANVRAAG!Q368</f>
        <v>Kies zorgvorm</v>
      </c>
      <c r="R14" s="659"/>
      <c r="S14" s="659"/>
      <c r="T14" s="659"/>
      <c r="U14" s="659"/>
      <c r="V14" s="659"/>
      <c r="W14" s="659"/>
      <c r="X14" s="659"/>
      <c r="AA14" s="392"/>
      <c r="AB14" s="392"/>
      <c r="AC14" s="392"/>
      <c r="AD14" s="392"/>
      <c r="AE14" s="392"/>
    </row>
    <row r="15" spans="1:31" s="2" customFormat="1" ht="7.95" customHeight="1" x14ac:dyDescent="0.3">
      <c r="A15" s="12"/>
      <c r="B15" s="404"/>
      <c r="C15" s="404"/>
      <c r="D15" s="404"/>
      <c r="E15" s="404"/>
      <c r="F15" s="404"/>
      <c r="G15" s="404"/>
      <c r="H15" s="404"/>
      <c r="I15" s="404"/>
      <c r="J15" s="404"/>
      <c r="K15" s="404"/>
      <c r="L15" s="404"/>
      <c r="M15" s="404"/>
      <c r="N15" s="404"/>
      <c r="O15" s="404"/>
      <c r="P15" s="404"/>
      <c r="Q15" s="404"/>
      <c r="R15" s="404"/>
      <c r="S15" s="404"/>
      <c r="T15" s="404"/>
      <c r="U15" s="404"/>
      <c r="V15" s="404"/>
      <c r="W15" s="404"/>
      <c r="X15" s="404"/>
      <c r="AA15" s="4"/>
    </row>
    <row r="16" spans="1:31" s="70" customFormat="1" ht="15.75" customHeight="1" x14ac:dyDescent="0.3">
      <c r="A16" s="83"/>
      <c r="B16" s="356" t="s">
        <v>354</v>
      </c>
      <c r="C16" s="356"/>
      <c r="D16" s="356"/>
      <c r="E16" s="356"/>
      <c r="F16" s="356"/>
      <c r="G16" s="356"/>
      <c r="H16" s="356"/>
      <c r="I16" s="356"/>
      <c r="J16" s="356"/>
      <c r="K16" s="356"/>
      <c r="L16" s="356"/>
      <c r="M16" s="356"/>
      <c r="N16" s="356"/>
      <c r="O16" s="356"/>
      <c r="P16" s="356"/>
      <c r="Q16" s="356"/>
      <c r="R16" s="356"/>
      <c r="S16" s="356"/>
      <c r="T16" s="356"/>
      <c r="U16" s="356"/>
      <c r="V16" s="356"/>
      <c r="W16" s="356"/>
      <c r="X16" s="356"/>
    </row>
    <row r="17" spans="1:31" s="70" customFormat="1" ht="15.75" customHeight="1" x14ac:dyDescent="0.3">
      <c r="A17" s="80"/>
      <c r="B17" s="407" t="s">
        <v>377</v>
      </c>
      <c r="C17" s="408"/>
      <c r="D17" s="408"/>
      <c r="E17" s="408"/>
      <c r="F17" s="408"/>
      <c r="G17" s="408"/>
      <c r="H17" s="408"/>
      <c r="I17" s="408"/>
      <c r="J17" s="408"/>
      <c r="K17" s="408"/>
      <c r="L17" s="408"/>
      <c r="M17" s="408"/>
      <c r="N17" s="408"/>
      <c r="O17" s="408"/>
      <c r="P17" s="409"/>
      <c r="Q17" s="410" t="s">
        <v>346</v>
      </c>
      <c r="R17" s="410"/>
      <c r="S17" s="410"/>
      <c r="T17" s="410"/>
      <c r="U17" s="410"/>
      <c r="W17" s="402"/>
      <c r="X17" s="402"/>
      <c r="AA17" s="401" t="s">
        <v>323</v>
      </c>
      <c r="AB17" s="401"/>
      <c r="AC17" s="401"/>
      <c r="AD17" s="401"/>
      <c r="AE17" s="401"/>
    </row>
    <row r="18" spans="1:31" s="70" customFormat="1" ht="15.75" customHeight="1" x14ac:dyDescent="0.3">
      <c r="A18" s="80">
        <v>1</v>
      </c>
      <c r="B18" s="374" t="str">
        <f>AANVRAAG!B372</f>
        <v>Kies zorgvorm</v>
      </c>
      <c r="C18" s="375"/>
      <c r="D18" s="375"/>
      <c r="E18" s="375"/>
      <c r="F18" s="375"/>
      <c r="G18" s="375"/>
      <c r="H18" s="375"/>
      <c r="I18" s="375"/>
      <c r="J18" s="375"/>
      <c r="K18" s="375"/>
      <c r="L18" s="375"/>
      <c r="M18" s="375"/>
      <c r="N18" s="375"/>
      <c r="O18" s="375"/>
      <c r="P18" s="376"/>
      <c r="Q18" s="414">
        <f>AANVRAAG!Q372</f>
        <v>0</v>
      </c>
      <c r="R18" s="415"/>
      <c r="S18" s="415"/>
      <c r="T18" s="415"/>
      <c r="U18" s="416"/>
      <c r="W18" s="392"/>
      <c r="X18" s="392"/>
      <c r="AA18" s="405" t="s">
        <v>356</v>
      </c>
      <c r="AB18" s="405"/>
      <c r="AC18" s="405"/>
      <c r="AD18" s="405"/>
      <c r="AE18" s="405"/>
    </row>
    <row r="19" spans="1:31" s="70" customFormat="1" ht="15.75" customHeight="1" x14ac:dyDescent="0.3">
      <c r="A19" s="80">
        <v>2</v>
      </c>
      <c r="B19" s="374" t="str">
        <f>AANVRAAG!B373</f>
        <v>Kies zorgvorm</v>
      </c>
      <c r="C19" s="375"/>
      <c r="D19" s="375"/>
      <c r="E19" s="375"/>
      <c r="F19" s="375"/>
      <c r="G19" s="375"/>
      <c r="H19" s="375"/>
      <c r="I19" s="375"/>
      <c r="J19" s="375"/>
      <c r="K19" s="375"/>
      <c r="L19" s="375"/>
      <c r="M19" s="375"/>
      <c r="N19" s="375"/>
      <c r="O19" s="375"/>
      <c r="P19" s="376"/>
      <c r="Q19" s="414">
        <f>AANVRAAG!Q373</f>
        <v>0</v>
      </c>
      <c r="R19" s="415"/>
      <c r="S19" s="415"/>
      <c r="T19" s="415"/>
      <c r="U19" s="416"/>
      <c r="V19" s="79"/>
      <c r="W19" s="392"/>
      <c r="X19" s="392"/>
      <c r="AA19" s="405" t="s">
        <v>357</v>
      </c>
      <c r="AB19" s="405"/>
      <c r="AC19" s="405"/>
      <c r="AD19" s="405"/>
      <c r="AE19" s="405"/>
    </row>
    <row r="20" spans="1:31" s="70" customFormat="1" ht="15.75" customHeight="1" x14ac:dyDescent="0.3">
      <c r="A20" s="80">
        <v>3</v>
      </c>
      <c r="B20" s="374" t="str">
        <f>AANVRAAG!B374</f>
        <v>Kies zorgvorm</v>
      </c>
      <c r="C20" s="375"/>
      <c r="D20" s="375"/>
      <c r="E20" s="375"/>
      <c r="F20" s="375"/>
      <c r="G20" s="375"/>
      <c r="H20" s="375"/>
      <c r="I20" s="375"/>
      <c r="J20" s="375"/>
      <c r="K20" s="375"/>
      <c r="L20" s="375"/>
      <c r="M20" s="375"/>
      <c r="N20" s="375"/>
      <c r="O20" s="375"/>
      <c r="P20" s="376"/>
      <c r="Q20" s="414">
        <f>AANVRAAG!Q374</f>
        <v>0</v>
      </c>
      <c r="R20" s="415"/>
      <c r="S20" s="415"/>
      <c r="T20" s="415"/>
      <c r="U20" s="416"/>
      <c r="V20" s="79"/>
      <c r="W20" s="392"/>
      <c r="X20" s="392"/>
      <c r="AA20" s="405" t="s">
        <v>358</v>
      </c>
      <c r="AB20" s="405"/>
      <c r="AC20" s="405"/>
      <c r="AD20" s="405"/>
      <c r="AE20" s="405"/>
    </row>
    <row r="21" spans="1:31" s="70" customFormat="1" ht="15.75" customHeight="1" x14ac:dyDescent="0.3">
      <c r="A21" s="80">
        <v>4</v>
      </c>
      <c r="B21" s="374" t="str">
        <f>AANVRAAG!B375</f>
        <v>Kies zorgvorm</v>
      </c>
      <c r="C21" s="375"/>
      <c r="D21" s="375"/>
      <c r="E21" s="375"/>
      <c r="F21" s="375"/>
      <c r="G21" s="375"/>
      <c r="H21" s="375"/>
      <c r="I21" s="375"/>
      <c r="J21" s="375"/>
      <c r="K21" s="375"/>
      <c r="L21" s="375"/>
      <c r="M21" s="375"/>
      <c r="N21" s="375"/>
      <c r="O21" s="375"/>
      <c r="P21" s="376"/>
      <c r="Q21" s="414">
        <f>AANVRAAG!Q375</f>
        <v>0</v>
      </c>
      <c r="R21" s="415"/>
      <c r="S21" s="415"/>
      <c r="T21" s="415"/>
      <c r="U21" s="416"/>
      <c r="V21" s="79"/>
      <c r="W21" s="392"/>
      <c r="X21" s="392"/>
      <c r="AA21" s="405" t="s">
        <v>359</v>
      </c>
      <c r="AB21" s="405"/>
      <c r="AC21" s="405"/>
      <c r="AD21" s="405"/>
      <c r="AE21" s="405"/>
    </row>
    <row r="22" spans="1:31" s="70" customFormat="1" ht="15.75" customHeight="1" x14ac:dyDescent="0.3">
      <c r="A22" s="80">
        <v>5</v>
      </c>
      <c r="B22" s="374" t="str">
        <f>AANVRAAG!B376</f>
        <v>Kies zorgvorm</v>
      </c>
      <c r="C22" s="375"/>
      <c r="D22" s="375"/>
      <c r="E22" s="375"/>
      <c r="F22" s="375"/>
      <c r="G22" s="375"/>
      <c r="H22" s="375"/>
      <c r="I22" s="375"/>
      <c r="J22" s="375"/>
      <c r="K22" s="375"/>
      <c r="L22" s="375"/>
      <c r="M22" s="375"/>
      <c r="N22" s="375"/>
      <c r="O22" s="375"/>
      <c r="P22" s="376"/>
      <c r="Q22" s="414">
        <f>AANVRAAG!Q376</f>
        <v>0</v>
      </c>
      <c r="R22" s="415"/>
      <c r="S22" s="415"/>
      <c r="T22" s="415"/>
      <c r="U22" s="416"/>
      <c r="V22" s="79"/>
      <c r="W22" s="392"/>
      <c r="X22" s="392"/>
      <c r="AA22" s="405"/>
      <c r="AB22" s="405"/>
      <c r="AC22" s="405"/>
      <c r="AD22" s="405"/>
      <c r="AE22" s="405"/>
    </row>
    <row r="23" spans="1:31" s="70" customFormat="1" ht="15.75" customHeight="1" x14ac:dyDescent="0.3">
      <c r="A23" s="80">
        <v>6</v>
      </c>
      <c r="B23" s="374" t="str">
        <f>AANVRAAG!B377</f>
        <v>Kies zorgvorm</v>
      </c>
      <c r="C23" s="375"/>
      <c r="D23" s="375"/>
      <c r="E23" s="375"/>
      <c r="F23" s="375"/>
      <c r="G23" s="375"/>
      <c r="H23" s="375"/>
      <c r="I23" s="375"/>
      <c r="J23" s="375"/>
      <c r="K23" s="375"/>
      <c r="L23" s="375"/>
      <c r="M23" s="375"/>
      <c r="N23" s="375"/>
      <c r="O23" s="375"/>
      <c r="P23" s="376"/>
      <c r="Q23" s="414">
        <f>AANVRAAG!Q377</f>
        <v>0</v>
      </c>
      <c r="R23" s="415"/>
      <c r="S23" s="415"/>
      <c r="T23" s="415"/>
      <c r="U23" s="416"/>
      <c r="V23" s="79"/>
      <c r="W23" s="392"/>
      <c r="X23" s="392"/>
      <c r="AA23" s="392"/>
      <c r="AB23" s="392"/>
      <c r="AC23" s="392"/>
      <c r="AD23" s="392"/>
      <c r="AE23" s="392"/>
    </row>
    <row r="24" spans="1:31" s="70" customFormat="1" ht="7.95" customHeight="1" x14ac:dyDescent="0.3">
      <c r="A24" s="84"/>
      <c r="B24" s="406"/>
      <c r="C24" s="406"/>
      <c r="D24" s="406"/>
      <c r="E24" s="406"/>
      <c r="F24" s="406"/>
      <c r="G24" s="406"/>
      <c r="H24" s="406"/>
      <c r="I24" s="406"/>
      <c r="J24" s="406"/>
      <c r="K24" s="406"/>
      <c r="L24" s="406"/>
      <c r="M24" s="406"/>
      <c r="N24" s="406"/>
      <c r="O24" s="406"/>
      <c r="P24" s="406"/>
      <c r="Q24" s="406"/>
      <c r="R24" s="406"/>
      <c r="S24" s="406"/>
      <c r="T24" s="406"/>
      <c r="U24" s="406"/>
      <c r="V24" s="406"/>
      <c r="W24" s="406"/>
      <c r="X24" s="406"/>
      <c r="AA24" s="392"/>
      <c r="AB24" s="392"/>
      <c r="AC24" s="392"/>
      <c r="AD24" s="392"/>
      <c r="AE24" s="392"/>
    </row>
    <row r="25" spans="1:31" s="70" customFormat="1" ht="15.75" customHeight="1" x14ac:dyDescent="0.3">
      <c r="A25" s="80"/>
      <c r="B25" s="356" t="s">
        <v>347</v>
      </c>
      <c r="C25" s="356"/>
      <c r="D25" s="356"/>
      <c r="E25" s="356"/>
      <c r="F25" s="356"/>
      <c r="G25" s="356"/>
      <c r="H25" s="356"/>
      <c r="I25" s="356"/>
      <c r="J25" s="356"/>
      <c r="K25" s="356"/>
      <c r="L25" s="356"/>
      <c r="M25" s="356"/>
      <c r="N25" s="356"/>
      <c r="O25" s="356"/>
      <c r="P25" s="356"/>
      <c r="Q25" s="346">
        <f>SUM(Q18)+Q19+Q20+Q21+Q22+Q23</f>
        <v>0</v>
      </c>
      <c r="R25" s="346"/>
      <c r="S25" s="346"/>
      <c r="T25" s="346"/>
      <c r="U25" s="346"/>
      <c r="W25" s="347"/>
      <c r="X25" s="347"/>
    </row>
    <row r="26" spans="1:31" s="2" customFormat="1" x14ac:dyDescent="0.3">
      <c r="A26" s="12"/>
      <c r="B26" s="82"/>
      <c r="C26" s="82"/>
      <c r="D26" s="82"/>
      <c r="E26" s="82"/>
      <c r="F26" s="82"/>
      <c r="G26" s="82"/>
      <c r="H26" s="82"/>
      <c r="I26" s="82"/>
      <c r="J26" s="82"/>
      <c r="K26" s="82"/>
      <c r="L26" s="82"/>
      <c r="M26" s="82"/>
      <c r="N26" s="82"/>
      <c r="O26" s="82"/>
      <c r="P26" s="82"/>
      <c r="Q26" s="82"/>
      <c r="R26" s="82"/>
      <c r="S26" s="82"/>
      <c r="T26" s="82"/>
      <c r="U26" s="82"/>
      <c r="V26" s="82"/>
      <c r="W26" s="82"/>
      <c r="X26" s="82"/>
      <c r="AA26" s="4"/>
    </row>
    <row r="27" spans="1:31" s="2" customFormat="1" ht="15.75" customHeight="1" x14ac:dyDescent="0.3">
      <c r="A27" s="8" t="s">
        <v>98</v>
      </c>
      <c r="B27" s="396" t="s">
        <v>331</v>
      </c>
      <c r="C27" s="396"/>
      <c r="D27" s="396"/>
      <c r="E27" s="396"/>
      <c r="F27" s="396"/>
      <c r="G27" s="396"/>
      <c r="H27" s="396"/>
      <c r="I27" s="396"/>
      <c r="J27" s="396"/>
      <c r="K27" s="396"/>
      <c r="L27" s="396"/>
      <c r="M27" s="396"/>
      <c r="N27" s="396"/>
      <c r="O27" s="396"/>
      <c r="P27" s="396"/>
      <c r="Q27" s="396"/>
      <c r="R27" s="396"/>
      <c r="S27" s="396"/>
      <c r="T27" s="396"/>
      <c r="U27" s="396"/>
      <c r="V27" s="396"/>
      <c r="W27" s="396"/>
      <c r="X27" s="396"/>
      <c r="AA27" s="4"/>
    </row>
    <row r="28" spans="1:31" s="2" customFormat="1" ht="15.75" customHeight="1" x14ac:dyDescent="0.3">
      <c r="A28" s="8"/>
      <c r="B28" s="411" t="s">
        <v>436</v>
      </c>
      <c r="C28" s="411"/>
      <c r="D28" s="411"/>
      <c r="E28" s="411"/>
      <c r="F28" s="411"/>
      <c r="G28" s="411"/>
      <c r="H28" s="411"/>
      <c r="I28" s="411"/>
      <c r="J28" s="411"/>
      <c r="K28" s="411"/>
      <c r="L28" s="411"/>
      <c r="M28" s="411"/>
      <c r="N28" s="411"/>
      <c r="O28" s="411"/>
      <c r="P28" s="411"/>
      <c r="Q28" s="411"/>
      <c r="R28" s="411"/>
      <c r="S28" s="411"/>
      <c r="T28" s="411"/>
      <c r="U28" s="411"/>
      <c r="V28" s="411"/>
      <c r="W28" s="411"/>
      <c r="X28" s="411"/>
      <c r="AA28" s="4"/>
    </row>
    <row r="29" spans="1:31" s="2" customFormat="1" ht="15.75" customHeight="1" x14ac:dyDescent="0.3">
      <c r="A29" s="52"/>
      <c r="B29" s="461" t="s">
        <v>92</v>
      </c>
      <c r="C29" s="462"/>
      <c r="D29" s="462"/>
      <c r="E29" s="462"/>
      <c r="F29" s="462"/>
      <c r="G29" s="462"/>
      <c r="H29" s="462"/>
      <c r="I29" s="462"/>
      <c r="J29" s="462"/>
      <c r="K29" s="462"/>
      <c r="L29" s="462"/>
      <c r="M29" s="462"/>
      <c r="N29" s="462"/>
      <c r="O29" s="462"/>
      <c r="P29" s="463"/>
      <c r="Q29" s="394" t="s">
        <v>433</v>
      </c>
      <c r="R29" s="394"/>
      <c r="S29" s="394"/>
      <c r="T29" s="394"/>
      <c r="U29" s="394"/>
      <c r="W29" s="658" t="s">
        <v>346</v>
      </c>
      <c r="X29" s="658"/>
      <c r="AA29" s="4"/>
    </row>
    <row r="30" spans="1:31" s="2" customFormat="1" ht="15.75" customHeight="1" x14ac:dyDescent="0.3">
      <c r="A30" s="52">
        <v>1</v>
      </c>
      <c r="B30" s="388">
        <f>AANVRAAG!B384</f>
        <v>0</v>
      </c>
      <c r="C30" s="389"/>
      <c r="D30" s="389"/>
      <c r="E30" s="389"/>
      <c r="F30" s="389"/>
      <c r="G30" s="389"/>
      <c r="H30" s="389"/>
      <c r="I30" s="389"/>
      <c r="J30" s="389"/>
      <c r="K30" s="389"/>
      <c r="L30" s="389"/>
      <c r="M30" s="389"/>
      <c r="N30" s="389"/>
      <c r="O30" s="389"/>
      <c r="P30" s="390"/>
      <c r="Q30" s="657">
        <f>AANVRAAG!Q384</f>
        <v>0</v>
      </c>
      <c r="R30" s="657"/>
      <c r="S30" s="657"/>
      <c r="T30" s="657"/>
      <c r="U30" s="657"/>
      <c r="W30" s="424">
        <f t="shared" ref="W30:W35" si="0">Q18</f>
        <v>0</v>
      </c>
      <c r="X30" s="424"/>
      <c r="AA30" s="59" t="s">
        <v>301</v>
      </c>
    </row>
    <row r="31" spans="1:31" s="2" customFormat="1" ht="15.75" customHeight="1" x14ac:dyDescent="0.3">
      <c r="A31" s="52">
        <v>2</v>
      </c>
      <c r="B31" s="388">
        <f>AANVRAAG!B385</f>
        <v>0</v>
      </c>
      <c r="C31" s="389"/>
      <c r="D31" s="389"/>
      <c r="E31" s="389"/>
      <c r="F31" s="389"/>
      <c r="G31" s="389"/>
      <c r="H31" s="389"/>
      <c r="I31" s="389"/>
      <c r="J31" s="389"/>
      <c r="K31" s="389"/>
      <c r="L31" s="389"/>
      <c r="M31" s="389"/>
      <c r="N31" s="389"/>
      <c r="O31" s="389"/>
      <c r="P31" s="390"/>
      <c r="Q31" s="657">
        <f>AANVRAAG!Q385</f>
        <v>0</v>
      </c>
      <c r="R31" s="657"/>
      <c r="S31" s="657"/>
      <c r="T31" s="657"/>
      <c r="U31" s="657"/>
      <c r="V31" s="16"/>
      <c r="W31" s="424">
        <f t="shared" si="0"/>
        <v>0</v>
      </c>
      <c r="X31" s="424"/>
      <c r="AA31" s="59" t="s">
        <v>467</v>
      </c>
    </row>
    <row r="32" spans="1:31" s="2" customFormat="1" ht="15.75" customHeight="1" x14ac:dyDescent="0.3">
      <c r="A32" s="52">
        <v>3</v>
      </c>
      <c r="B32" s="388">
        <f>AANVRAAG!B386</f>
        <v>0</v>
      </c>
      <c r="C32" s="389"/>
      <c r="D32" s="389"/>
      <c r="E32" s="389"/>
      <c r="F32" s="389"/>
      <c r="G32" s="389"/>
      <c r="H32" s="389"/>
      <c r="I32" s="389"/>
      <c r="J32" s="389"/>
      <c r="K32" s="389"/>
      <c r="L32" s="389"/>
      <c r="M32" s="389"/>
      <c r="N32" s="389"/>
      <c r="O32" s="389"/>
      <c r="P32" s="390"/>
      <c r="Q32" s="657">
        <f>AANVRAAG!Q386</f>
        <v>0</v>
      </c>
      <c r="R32" s="657"/>
      <c r="S32" s="657"/>
      <c r="T32" s="657"/>
      <c r="U32" s="657"/>
      <c r="V32" s="16"/>
      <c r="W32" s="424">
        <f t="shared" si="0"/>
        <v>0</v>
      </c>
      <c r="X32" s="424"/>
      <c r="AA32" s="4"/>
    </row>
    <row r="33" spans="1:27" s="2" customFormat="1" ht="15.75" customHeight="1" x14ac:dyDescent="0.3">
      <c r="A33" s="52">
        <v>4</v>
      </c>
      <c r="B33" s="388">
        <f>AANVRAAG!B387</f>
        <v>0</v>
      </c>
      <c r="C33" s="389"/>
      <c r="D33" s="389"/>
      <c r="E33" s="389"/>
      <c r="F33" s="389"/>
      <c r="G33" s="389"/>
      <c r="H33" s="389"/>
      <c r="I33" s="389"/>
      <c r="J33" s="389"/>
      <c r="K33" s="389"/>
      <c r="L33" s="389"/>
      <c r="M33" s="389"/>
      <c r="N33" s="389"/>
      <c r="O33" s="389"/>
      <c r="P33" s="390"/>
      <c r="Q33" s="657">
        <f>AANVRAAG!Q387</f>
        <v>0</v>
      </c>
      <c r="R33" s="657"/>
      <c r="S33" s="657"/>
      <c r="T33" s="657"/>
      <c r="U33" s="657"/>
      <c r="V33" s="16"/>
      <c r="W33" s="424">
        <f t="shared" si="0"/>
        <v>0</v>
      </c>
      <c r="X33" s="424"/>
      <c r="AA33" s="4"/>
    </row>
    <row r="34" spans="1:27" s="2" customFormat="1" x14ac:dyDescent="0.3">
      <c r="A34" s="52">
        <v>5</v>
      </c>
      <c r="B34" s="388">
        <f>AANVRAAG!B388</f>
        <v>0</v>
      </c>
      <c r="C34" s="389"/>
      <c r="D34" s="389"/>
      <c r="E34" s="389"/>
      <c r="F34" s="389"/>
      <c r="G34" s="389"/>
      <c r="H34" s="389"/>
      <c r="I34" s="389"/>
      <c r="J34" s="389"/>
      <c r="K34" s="389"/>
      <c r="L34" s="389"/>
      <c r="M34" s="389"/>
      <c r="N34" s="389"/>
      <c r="O34" s="389"/>
      <c r="P34" s="390"/>
      <c r="Q34" s="657">
        <f>AANVRAAG!Q388</f>
        <v>0</v>
      </c>
      <c r="R34" s="657"/>
      <c r="S34" s="657"/>
      <c r="T34" s="657"/>
      <c r="U34" s="657"/>
      <c r="V34" s="16"/>
      <c r="W34" s="424">
        <f t="shared" si="0"/>
        <v>0</v>
      </c>
      <c r="X34" s="424"/>
      <c r="AA34" s="4"/>
    </row>
    <row r="35" spans="1:27" s="2" customFormat="1" x14ac:dyDescent="0.3">
      <c r="A35" s="52">
        <v>6</v>
      </c>
      <c r="B35" s="388">
        <f>AANVRAAG!B389</f>
        <v>0</v>
      </c>
      <c r="C35" s="389"/>
      <c r="D35" s="389"/>
      <c r="E35" s="389"/>
      <c r="F35" s="389"/>
      <c r="G35" s="389"/>
      <c r="H35" s="389"/>
      <c r="I35" s="389"/>
      <c r="J35" s="389"/>
      <c r="K35" s="389"/>
      <c r="L35" s="389"/>
      <c r="M35" s="389"/>
      <c r="N35" s="389"/>
      <c r="O35" s="389"/>
      <c r="P35" s="390"/>
      <c r="Q35" s="657">
        <f>AANVRAAG!Q389</f>
        <v>0</v>
      </c>
      <c r="R35" s="657"/>
      <c r="S35" s="657"/>
      <c r="T35" s="657"/>
      <c r="U35" s="657"/>
      <c r="V35" s="16"/>
      <c r="W35" s="424">
        <f t="shared" si="0"/>
        <v>0</v>
      </c>
      <c r="X35" s="424"/>
      <c r="AA35" s="4"/>
    </row>
    <row r="36" spans="1:27" s="2" customFormat="1" x14ac:dyDescent="0.3">
      <c r="A36" s="12"/>
      <c r="B36" s="358"/>
      <c r="C36" s="358"/>
      <c r="D36" s="358"/>
      <c r="E36" s="358"/>
      <c r="F36" s="358"/>
      <c r="G36" s="358"/>
      <c r="H36" s="358"/>
      <c r="I36" s="358"/>
      <c r="J36" s="358"/>
      <c r="K36" s="358"/>
      <c r="L36" s="358"/>
      <c r="M36" s="358"/>
      <c r="N36" s="358"/>
      <c r="O36" s="358"/>
      <c r="P36" s="358"/>
      <c r="Q36" s="358"/>
      <c r="R36" s="358"/>
      <c r="S36" s="358"/>
      <c r="T36" s="358"/>
      <c r="U36" s="358"/>
      <c r="V36" s="358"/>
      <c r="W36" s="358"/>
      <c r="X36" s="358"/>
      <c r="AA36" s="4"/>
    </row>
    <row r="37" spans="1:27" s="2" customFormat="1" x14ac:dyDescent="0.3">
      <c r="A37" s="52"/>
      <c r="B37" s="520" t="s">
        <v>434</v>
      </c>
      <c r="C37" s="520"/>
      <c r="D37" s="520"/>
      <c r="E37" s="520"/>
      <c r="F37" s="520"/>
      <c r="G37" s="520"/>
      <c r="H37" s="520"/>
      <c r="I37" s="520"/>
      <c r="J37" s="520"/>
      <c r="K37" s="520"/>
      <c r="L37" s="520"/>
      <c r="M37" s="520"/>
      <c r="N37" s="520"/>
      <c r="O37" s="520"/>
      <c r="P37" s="520"/>
      <c r="Q37" s="519">
        <f>SUM(Q30)+Q31+Q32+Q33+Q34+Q35</f>
        <v>0</v>
      </c>
      <c r="R37" s="519"/>
      <c r="S37" s="519"/>
      <c r="T37" s="519"/>
      <c r="U37" s="519"/>
      <c r="W37" s="521">
        <f>SUM(W30:X35)</f>
        <v>0</v>
      </c>
      <c r="X37" s="521"/>
      <c r="AA37" s="4"/>
    </row>
    <row r="38" spans="1:27" s="2" customFormat="1" x14ac:dyDescent="0.3">
      <c r="A38" s="12"/>
      <c r="B38" s="358"/>
      <c r="C38" s="358"/>
      <c r="D38" s="358"/>
      <c r="E38" s="358"/>
      <c r="F38" s="358"/>
      <c r="G38" s="358"/>
      <c r="H38" s="358"/>
      <c r="I38" s="358"/>
      <c r="J38" s="358"/>
      <c r="K38" s="358"/>
      <c r="L38" s="358"/>
      <c r="M38" s="358"/>
      <c r="N38" s="358"/>
      <c r="O38" s="358"/>
      <c r="P38" s="358"/>
      <c r="Q38" s="358"/>
      <c r="R38" s="358"/>
      <c r="S38" s="358"/>
      <c r="T38" s="358"/>
      <c r="U38" s="358"/>
      <c r="V38" s="358"/>
      <c r="W38" s="358"/>
      <c r="X38" s="358"/>
      <c r="AA38" s="4"/>
    </row>
    <row r="39" spans="1:27" s="2" customFormat="1" ht="15.75" customHeight="1" x14ac:dyDescent="0.3">
      <c r="A39" s="8"/>
      <c r="B39" s="364" t="s">
        <v>90</v>
      </c>
      <c r="C39" s="364"/>
      <c r="D39" s="364"/>
      <c r="E39" s="364"/>
      <c r="F39" s="364"/>
      <c r="G39" s="364"/>
      <c r="H39" s="364"/>
      <c r="I39" s="364"/>
      <c r="J39" s="364"/>
      <c r="K39" s="364"/>
      <c r="L39" s="364"/>
      <c r="M39" s="364"/>
      <c r="N39" s="364"/>
      <c r="O39" s="364"/>
      <c r="P39" s="364"/>
      <c r="Q39" s="364"/>
      <c r="R39" s="364"/>
      <c r="S39" s="364"/>
      <c r="T39" s="364"/>
      <c r="U39" s="364"/>
      <c r="V39" s="364"/>
      <c r="W39" s="364"/>
      <c r="X39" s="364"/>
      <c r="AA39" s="4"/>
    </row>
    <row r="40" spans="1:27" s="2" customFormat="1" ht="15.75" customHeight="1" x14ac:dyDescent="0.3">
      <c r="A40" s="52"/>
      <c r="B40" s="411" t="s">
        <v>322</v>
      </c>
      <c r="C40" s="411"/>
      <c r="D40" s="411"/>
      <c r="E40" s="411"/>
      <c r="F40" s="411"/>
      <c r="G40" s="411"/>
      <c r="H40" s="411"/>
      <c r="I40" s="411"/>
      <c r="J40" s="411"/>
      <c r="K40" s="411"/>
      <c r="L40" s="411"/>
      <c r="M40" s="411"/>
      <c r="N40" s="411"/>
      <c r="O40" s="411"/>
      <c r="P40" s="411"/>
      <c r="Q40" s="411"/>
      <c r="R40" s="411"/>
      <c r="S40" s="411"/>
      <c r="T40" s="411"/>
      <c r="U40" s="411"/>
      <c r="V40" s="411"/>
      <c r="W40" s="411"/>
      <c r="X40" s="411"/>
      <c r="AA40" s="4"/>
    </row>
    <row r="41" spans="1:27" s="2" customFormat="1" ht="15.75" customHeight="1" x14ac:dyDescent="0.3">
      <c r="A41" s="52"/>
      <c r="B41" s="411" t="s">
        <v>439</v>
      </c>
      <c r="C41" s="411"/>
      <c r="D41" s="411"/>
      <c r="E41" s="411"/>
      <c r="F41" s="411"/>
      <c r="G41" s="411"/>
      <c r="H41" s="411"/>
      <c r="I41" s="411"/>
      <c r="J41" s="411"/>
      <c r="K41" s="411"/>
      <c r="L41" s="411"/>
      <c r="M41" s="411"/>
      <c r="N41" s="411"/>
      <c r="O41" s="411"/>
      <c r="P41" s="411"/>
      <c r="Q41" s="411"/>
      <c r="R41" s="411"/>
      <c r="S41" s="411"/>
      <c r="T41" s="411"/>
      <c r="U41" s="411"/>
      <c r="V41" s="411"/>
      <c r="W41" s="411"/>
      <c r="X41" s="411"/>
      <c r="AA41" s="4"/>
    </row>
    <row r="42" spans="1:27" s="2" customFormat="1" ht="15.75" customHeight="1" x14ac:dyDescent="0.3">
      <c r="A42" s="52"/>
      <c r="B42" s="411" t="s">
        <v>323</v>
      </c>
      <c r="C42" s="411"/>
      <c r="D42" s="411"/>
      <c r="E42" s="411"/>
      <c r="F42" s="411"/>
      <c r="G42" s="411"/>
      <c r="H42" s="411"/>
      <c r="I42" s="411"/>
      <c r="J42" s="411"/>
      <c r="K42" s="411"/>
      <c r="L42" s="411"/>
      <c r="M42" s="411"/>
      <c r="N42" s="411"/>
      <c r="O42" s="411"/>
      <c r="P42" s="411"/>
      <c r="Q42" s="411"/>
      <c r="R42" s="411"/>
      <c r="S42" s="411"/>
      <c r="T42" s="411"/>
      <c r="U42" s="411"/>
      <c r="V42" s="411"/>
      <c r="W42" s="411"/>
      <c r="X42" s="411"/>
      <c r="AA42" s="4"/>
    </row>
    <row r="43" spans="1:27" s="2" customFormat="1" ht="15.75" customHeight="1" x14ac:dyDescent="0.3">
      <c r="A43" s="52"/>
      <c r="B43" s="411" t="s">
        <v>93</v>
      </c>
      <c r="C43" s="411"/>
      <c r="D43" s="411"/>
      <c r="E43" s="411"/>
      <c r="F43" s="411"/>
      <c r="G43" s="411"/>
      <c r="H43" s="411"/>
      <c r="I43" s="411"/>
      <c r="J43" s="411"/>
      <c r="K43" s="411"/>
      <c r="L43" s="411"/>
      <c r="M43" s="411"/>
      <c r="N43" s="411"/>
      <c r="O43" s="411"/>
      <c r="P43" s="411"/>
      <c r="Q43" s="411"/>
      <c r="R43" s="411"/>
      <c r="S43" s="411"/>
      <c r="T43" s="411"/>
      <c r="U43" s="411"/>
      <c r="V43" s="411"/>
      <c r="W43" s="411"/>
      <c r="X43" s="411"/>
      <c r="AA43" s="4"/>
    </row>
    <row r="44" spans="1:27" s="2" customFormat="1" ht="15.75" customHeight="1" x14ac:dyDescent="0.3">
      <c r="A44" s="52"/>
      <c r="B44" s="411" t="s">
        <v>94</v>
      </c>
      <c r="C44" s="411"/>
      <c r="D44" s="411"/>
      <c r="E44" s="411"/>
      <c r="F44" s="411"/>
      <c r="G44" s="411"/>
      <c r="H44" s="411"/>
      <c r="I44" s="411"/>
      <c r="J44" s="411"/>
      <c r="K44" s="411"/>
      <c r="L44" s="411"/>
      <c r="M44" s="411"/>
      <c r="N44" s="411"/>
      <c r="O44" s="411"/>
      <c r="P44" s="411"/>
      <c r="Q44" s="411"/>
      <c r="R44" s="411"/>
      <c r="S44" s="411"/>
      <c r="T44" s="411"/>
      <c r="U44" s="411"/>
      <c r="V44" s="411"/>
      <c r="W44" s="411"/>
      <c r="X44" s="411"/>
      <c r="AA44" s="4"/>
    </row>
    <row r="45" spans="1:27" s="2" customFormat="1" ht="15.75" customHeight="1" x14ac:dyDescent="0.3">
      <c r="A45" s="52"/>
      <c r="B45" s="411" t="s">
        <v>95</v>
      </c>
      <c r="C45" s="411"/>
      <c r="D45" s="411"/>
      <c r="E45" s="411"/>
      <c r="F45" s="411"/>
      <c r="G45" s="411"/>
      <c r="H45" s="411"/>
      <c r="I45" s="411"/>
      <c r="J45" s="411"/>
      <c r="K45" s="411"/>
      <c r="L45" s="411"/>
      <c r="M45" s="411"/>
      <c r="N45" s="411"/>
      <c r="O45" s="411"/>
      <c r="P45" s="411"/>
      <c r="Q45" s="411"/>
      <c r="R45" s="411"/>
      <c r="S45" s="411"/>
      <c r="T45" s="411"/>
      <c r="U45" s="411"/>
      <c r="V45" s="411"/>
      <c r="W45" s="411"/>
      <c r="X45" s="411"/>
      <c r="AA45" s="64"/>
    </row>
    <row r="46" spans="1:27" s="2" customFormat="1" ht="7.95" customHeight="1" x14ac:dyDescent="0.3">
      <c r="A46" s="12"/>
      <c r="B46" s="358"/>
      <c r="C46" s="358"/>
      <c r="D46" s="358"/>
      <c r="E46" s="358"/>
      <c r="F46" s="358"/>
      <c r="G46" s="358"/>
      <c r="H46" s="358"/>
      <c r="I46" s="358"/>
      <c r="J46" s="358"/>
      <c r="K46" s="358"/>
      <c r="L46" s="358"/>
      <c r="M46" s="358"/>
      <c r="N46" s="358"/>
      <c r="O46" s="358"/>
      <c r="P46" s="358"/>
      <c r="Q46" s="358"/>
      <c r="R46" s="358"/>
      <c r="S46" s="358"/>
      <c r="T46" s="358"/>
      <c r="U46" s="358"/>
      <c r="V46" s="358"/>
      <c r="W46" s="358"/>
      <c r="X46" s="358"/>
      <c r="AA46" s="4"/>
    </row>
    <row r="47" spans="1:27" s="2" customFormat="1" ht="19.2" customHeight="1" x14ac:dyDescent="0.3">
      <c r="A47" s="8"/>
      <c r="B47" s="364" t="s">
        <v>364</v>
      </c>
      <c r="C47" s="364"/>
      <c r="D47" s="364"/>
      <c r="E47" s="364"/>
      <c r="F47" s="364"/>
      <c r="G47" s="364"/>
      <c r="H47" s="364"/>
      <c r="I47" s="364"/>
      <c r="J47" s="364"/>
      <c r="K47" s="364"/>
      <c r="L47" s="364"/>
      <c r="M47" s="364"/>
      <c r="N47" s="364"/>
      <c r="O47" s="364"/>
      <c r="P47" s="364"/>
      <c r="Q47" s="364"/>
      <c r="R47" s="364"/>
      <c r="S47" s="364"/>
      <c r="T47" s="364"/>
      <c r="U47" s="364"/>
      <c r="V47" s="364"/>
      <c r="W47" s="364"/>
      <c r="X47" s="364"/>
      <c r="Y47" s="365"/>
      <c r="Z47" s="365"/>
      <c r="AA47" s="343"/>
    </row>
    <row r="48" spans="1:27" s="2" customFormat="1" ht="15" customHeight="1" x14ac:dyDescent="0.3">
      <c r="A48" s="52"/>
      <c r="B48" s="395" t="s">
        <v>96</v>
      </c>
      <c r="C48" s="379"/>
      <c r="D48" s="393">
        <f>AANVRAAG!D402</f>
        <v>0</v>
      </c>
      <c r="E48" s="393"/>
      <c r="F48" s="393"/>
      <c r="G48" s="393"/>
      <c r="H48" s="393"/>
      <c r="I48" s="393"/>
      <c r="J48" s="393"/>
      <c r="K48" s="393"/>
      <c r="L48" s="393"/>
      <c r="M48" s="393"/>
      <c r="N48" s="393"/>
      <c r="O48" s="393"/>
      <c r="P48" s="393"/>
      <c r="Q48" s="393"/>
      <c r="R48" s="393"/>
      <c r="S48" s="393"/>
      <c r="T48" s="393"/>
      <c r="U48" s="393"/>
      <c r="V48" s="393"/>
      <c r="W48" s="393"/>
      <c r="X48" s="393"/>
      <c r="AA48" s="344"/>
    </row>
    <row r="49" spans="1:45" s="2" customFormat="1" ht="15.75" customHeight="1" x14ac:dyDescent="0.3">
      <c r="A49" s="52"/>
      <c r="B49" s="349" t="s">
        <v>413</v>
      </c>
      <c r="C49" s="349"/>
      <c r="D49" s="349"/>
      <c r="E49" s="349"/>
      <c r="F49" s="349"/>
      <c r="G49" s="349"/>
      <c r="H49" s="349"/>
      <c r="I49" s="349"/>
      <c r="J49" s="349"/>
      <c r="K49" s="349"/>
      <c r="L49" s="349"/>
      <c r="M49" s="349"/>
      <c r="N49" s="349"/>
      <c r="O49" s="349"/>
      <c r="P49" s="349"/>
      <c r="Q49" s="349"/>
      <c r="R49" s="349"/>
      <c r="S49" s="349"/>
      <c r="T49" s="349"/>
      <c r="U49" s="349"/>
      <c r="V49" s="349"/>
      <c r="W49" s="350">
        <f>PROCEDURE!D26</f>
        <v>0</v>
      </c>
      <c r="X49" s="351"/>
      <c r="Y49" s="65"/>
      <c r="Z49" s="65"/>
      <c r="AA49" s="344"/>
    </row>
    <row r="50" spans="1:45" s="2" customFormat="1" ht="15.75" customHeight="1" x14ac:dyDescent="0.3">
      <c r="A50" s="52"/>
      <c r="B50" s="349" t="s">
        <v>411</v>
      </c>
      <c r="C50" s="349"/>
      <c r="D50" s="349"/>
      <c r="E50" s="349"/>
      <c r="F50" s="349"/>
      <c r="G50" s="349"/>
      <c r="H50" s="349"/>
      <c r="I50" s="349"/>
      <c r="J50" s="349"/>
      <c r="K50" s="349"/>
      <c r="L50" s="349"/>
      <c r="M50" s="349"/>
      <c r="N50" s="349"/>
      <c r="O50" s="349"/>
      <c r="P50" s="349"/>
      <c r="Q50" s="349"/>
      <c r="R50" s="349"/>
      <c r="S50" s="349"/>
      <c r="T50" s="349"/>
      <c r="U50" s="349"/>
      <c r="V50" s="349"/>
      <c r="W50" s="350">
        <f>PROCEDURE!D27</f>
        <v>0</v>
      </c>
      <c r="X50" s="351"/>
      <c r="Y50" s="65"/>
      <c r="Z50" s="65"/>
      <c r="AA50" s="78"/>
    </row>
    <row r="51" spans="1:45" s="2" customFormat="1" ht="15.75" customHeight="1" x14ac:dyDescent="0.3">
      <c r="A51" s="52"/>
      <c r="B51" s="349" t="s">
        <v>412</v>
      </c>
      <c r="C51" s="349"/>
      <c r="D51" s="349"/>
      <c r="E51" s="349"/>
      <c r="F51" s="349"/>
      <c r="G51" s="349"/>
      <c r="H51" s="349"/>
      <c r="I51" s="349"/>
      <c r="J51" s="349"/>
      <c r="K51" s="349"/>
      <c r="L51" s="349"/>
      <c r="M51" s="349"/>
      <c r="N51" s="349"/>
      <c r="O51" s="349"/>
      <c r="P51" s="349"/>
      <c r="Q51" s="349"/>
      <c r="R51" s="349"/>
      <c r="S51" s="349"/>
      <c r="T51" s="349"/>
      <c r="U51" s="349"/>
      <c r="V51" s="349"/>
      <c r="W51" s="350">
        <f>PROCEDURE!D28</f>
        <v>0</v>
      </c>
      <c r="X51" s="351"/>
      <c r="Y51" s="65"/>
      <c r="Z51" s="65"/>
      <c r="AA51" s="78"/>
    </row>
    <row r="52" spans="1:45" s="2" customFormat="1" ht="15.75" customHeight="1" x14ac:dyDescent="0.3">
      <c r="A52" s="52"/>
      <c r="B52" s="349" t="s">
        <v>97</v>
      </c>
      <c r="C52" s="349"/>
      <c r="D52" s="349"/>
      <c r="E52" s="349"/>
      <c r="F52" s="349"/>
      <c r="G52" s="349"/>
      <c r="H52" s="349"/>
      <c r="I52" s="349"/>
      <c r="J52" s="349"/>
      <c r="K52" s="349"/>
      <c r="L52" s="349"/>
      <c r="M52" s="349"/>
      <c r="N52" s="349"/>
      <c r="O52" s="349"/>
      <c r="P52" s="349"/>
      <c r="Q52" s="349"/>
      <c r="R52" s="349"/>
      <c r="S52" s="349"/>
      <c r="T52" s="349"/>
      <c r="U52" s="349"/>
      <c r="V52" s="397"/>
      <c r="W52" s="413">
        <f>IF(W49=0,0,228350+MAX(W49-49,0)*2500)</f>
        <v>0</v>
      </c>
      <c r="X52" s="413"/>
      <c r="Y52" s="65"/>
      <c r="Z52" s="65"/>
      <c r="AA52" s="59" t="s">
        <v>418</v>
      </c>
    </row>
    <row r="53" spans="1:45" s="2" customFormat="1" ht="15.75" customHeight="1" x14ac:dyDescent="0.3">
      <c r="A53" s="52"/>
      <c r="B53" s="349" t="s">
        <v>414</v>
      </c>
      <c r="C53" s="349"/>
      <c r="D53" s="349"/>
      <c r="E53" s="349"/>
      <c r="F53" s="349"/>
      <c r="G53" s="349"/>
      <c r="H53" s="349"/>
      <c r="I53" s="349"/>
      <c r="J53" s="349"/>
      <c r="K53" s="349"/>
      <c r="L53" s="349"/>
      <c r="M53" s="349"/>
      <c r="N53" s="349"/>
      <c r="O53" s="349"/>
      <c r="P53" s="349"/>
      <c r="Q53" s="349"/>
      <c r="R53" s="349"/>
      <c r="S53" s="349"/>
      <c r="T53" s="349"/>
      <c r="U53" s="349"/>
      <c r="V53" s="397"/>
      <c r="W53" s="413">
        <f>W50*40000</f>
        <v>0</v>
      </c>
      <c r="X53" s="413"/>
      <c r="Y53" s="65"/>
      <c r="Z53" s="65"/>
      <c r="AA53" s="59" t="s">
        <v>417</v>
      </c>
      <c r="AB53" s="91"/>
      <c r="AC53" s="91"/>
      <c r="AD53" s="91"/>
      <c r="AE53" s="91"/>
      <c r="AF53" s="91"/>
      <c r="AG53" s="91"/>
      <c r="AH53" s="91"/>
      <c r="AI53" s="91"/>
      <c r="AJ53" s="91"/>
      <c r="AK53" s="91"/>
      <c r="AL53" s="91"/>
      <c r="AM53" s="91"/>
      <c r="AN53" s="91"/>
      <c r="AO53" s="91"/>
      <c r="AP53" s="91"/>
    </row>
    <row r="54" spans="1:45" s="2" customFormat="1" ht="15.75" customHeight="1" x14ac:dyDescent="0.3">
      <c r="A54" s="52"/>
      <c r="B54" s="349" t="s">
        <v>415</v>
      </c>
      <c r="C54" s="349"/>
      <c r="D54" s="349"/>
      <c r="E54" s="349"/>
      <c r="F54" s="349"/>
      <c r="G54" s="349"/>
      <c r="H54" s="349"/>
      <c r="I54" s="349"/>
      <c r="J54" s="349"/>
      <c r="K54" s="349"/>
      <c r="L54" s="349"/>
      <c r="M54" s="349"/>
      <c r="N54" s="349"/>
      <c r="O54" s="349"/>
      <c r="P54" s="349"/>
      <c r="Q54" s="349"/>
      <c r="R54" s="349"/>
      <c r="S54" s="349"/>
      <c r="T54" s="349"/>
      <c r="U54" s="349"/>
      <c r="V54" s="397"/>
      <c r="W54" s="413">
        <f>W51*75000</f>
        <v>0</v>
      </c>
      <c r="X54" s="413"/>
      <c r="Y54" s="65"/>
      <c r="Z54" s="65"/>
      <c r="AA54" s="59" t="s">
        <v>416</v>
      </c>
      <c r="AB54" s="91"/>
      <c r="AC54" s="91"/>
      <c r="AD54" s="91"/>
      <c r="AE54" s="91"/>
      <c r="AF54" s="91"/>
      <c r="AG54" s="91"/>
      <c r="AH54" s="91"/>
      <c r="AI54" s="91"/>
      <c r="AJ54" s="91"/>
      <c r="AK54" s="91"/>
      <c r="AL54" s="91"/>
      <c r="AM54" s="91"/>
      <c r="AN54" s="91"/>
      <c r="AO54" s="91"/>
      <c r="AP54" s="53"/>
    </row>
    <row r="55" spans="1:45" s="2" customFormat="1" ht="15.75" customHeight="1" x14ac:dyDescent="0.3">
      <c r="A55" s="52"/>
      <c r="B55" s="54"/>
      <c r="C55" s="54"/>
      <c r="D55" s="54"/>
      <c r="E55" s="54"/>
      <c r="F55" s="54"/>
      <c r="G55" s="54"/>
      <c r="H55" s="54"/>
      <c r="I55" s="54"/>
      <c r="J55" s="54"/>
      <c r="K55" s="54"/>
      <c r="L55" s="54"/>
      <c r="M55" s="54"/>
      <c r="N55" s="54"/>
      <c r="O55" s="54"/>
      <c r="P55" s="54"/>
      <c r="Q55" s="54"/>
      <c r="R55" s="54"/>
      <c r="S55" s="54"/>
      <c r="T55" s="54"/>
      <c r="U55" s="54"/>
      <c r="V55" s="54"/>
      <c r="W55" s="85"/>
      <c r="X55" s="85"/>
      <c r="Y55" s="65"/>
      <c r="Z55" s="65"/>
      <c r="AA55" s="78"/>
    </row>
    <row r="56" spans="1:45" s="2" customFormat="1" ht="15.75" customHeight="1" x14ac:dyDescent="0.3">
      <c r="A56" s="8" t="s">
        <v>102</v>
      </c>
      <c r="B56" s="396" t="s">
        <v>99</v>
      </c>
      <c r="C56" s="396"/>
      <c r="D56" s="396"/>
      <c r="E56" s="396"/>
      <c r="F56" s="396"/>
      <c r="G56" s="396"/>
      <c r="H56" s="396"/>
      <c r="I56" s="396"/>
      <c r="J56" s="396"/>
      <c r="K56" s="396"/>
      <c r="L56" s="396"/>
      <c r="M56" s="396"/>
      <c r="N56" s="396"/>
      <c r="O56" s="396"/>
      <c r="P56" s="396"/>
      <c r="Q56" s="396"/>
      <c r="R56" s="396"/>
      <c r="S56" s="396"/>
      <c r="T56" s="396"/>
      <c r="U56" s="396"/>
      <c r="V56" s="396"/>
      <c r="W56" s="396"/>
      <c r="X56" s="396"/>
      <c r="AA56" s="4"/>
    </row>
    <row r="57" spans="1:45" s="2" customFormat="1" ht="15.75" customHeight="1" x14ac:dyDescent="0.3">
      <c r="A57" s="52"/>
      <c r="B57" s="395" t="s">
        <v>100</v>
      </c>
      <c r="C57" s="395"/>
      <c r="D57" s="393">
        <f>AANVRAAG!D411</f>
        <v>0</v>
      </c>
      <c r="E57" s="393"/>
      <c r="F57" s="393"/>
      <c r="G57" s="393"/>
      <c r="H57" s="393"/>
      <c r="I57" s="393"/>
      <c r="J57" s="393"/>
      <c r="K57" s="393"/>
      <c r="L57" s="393"/>
      <c r="M57" s="393"/>
      <c r="N57" s="393"/>
      <c r="O57" s="393"/>
      <c r="P57" s="393"/>
      <c r="Q57" s="393"/>
      <c r="R57" s="393"/>
      <c r="S57" s="393"/>
      <c r="T57" s="393"/>
      <c r="U57" s="393"/>
      <c r="V57" s="393"/>
      <c r="W57" s="393"/>
      <c r="X57" s="393"/>
      <c r="Y57" s="65"/>
      <c r="Z57" s="65"/>
      <c r="AA57" s="4"/>
    </row>
    <row r="58" spans="1:45" s="2" customFormat="1" ht="15.75" customHeight="1" x14ac:dyDescent="0.3">
      <c r="A58" s="52"/>
      <c r="B58" s="352" t="s">
        <v>419</v>
      </c>
      <c r="C58" s="352"/>
      <c r="D58" s="352"/>
      <c r="E58" s="352"/>
      <c r="F58" s="352"/>
      <c r="G58" s="352"/>
      <c r="H58" s="352"/>
      <c r="I58" s="352"/>
      <c r="J58" s="352"/>
      <c r="K58" s="352"/>
      <c r="L58" s="352"/>
      <c r="M58" s="352"/>
      <c r="N58" s="352"/>
      <c r="O58" s="352"/>
      <c r="P58" s="352"/>
      <c r="Q58" s="352"/>
      <c r="R58" s="352"/>
      <c r="S58" s="352"/>
      <c r="T58" s="352"/>
      <c r="U58" s="352"/>
      <c r="V58" s="353"/>
      <c r="W58" s="654">
        <f>AANVRAAG!W412</f>
        <v>0</v>
      </c>
      <c r="X58" s="654"/>
      <c r="Y58" s="66"/>
      <c r="Z58" s="66"/>
      <c r="AA58" s="59" t="s">
        <v>421</v>
      </c>
      <c r="AB58" s="81"/>
      <c r="AC58" s="81"/>
      <c r="AD58" s="81"/>
      <c r="AE58" s="81"/>
      <c r="AF58" s="81"/>
      <c r="AG58" s="81"/>
      <c r="AH58" s="81"/>
      <c r="AI58" s="81"/>
      <c r="AJ58" s="81"/>
      <c r="AK58" s="81"/>
      <c r="AL58" s="81"/>
      <c r="AM58" s="81"/>
      <c r="AN58" s="81"/>
      <c r="AO58" s="81"/>
      <c r="AP58" s="81"/>
      <c r="AQ58" s="81"/>
      <c r="AR58" s="81"/>
      <c r="AS58" s="81"/>
    </row>
    <row r="59" spans="1:45" s="2" customFormat="1" ht="17.399999999999999" customHeight="1" x14ac:dyDescent="0.3">
      <c r="A59" s="52"/>
      <c r="B59" s="352" t="s">
        <v>420</v>
      </c>
      <c r="C59" s="352"/>
      <c r="D59" s="352"/>
      <c r="E59" s="352"/>
      <c r="F59" s="352"/>
      <c r="G59" s="352"/>
      <c r="H59" s="352"/>
      <c r="I59" s="352"/>
      <c r="J59" s="352"/>
      <c r="K59" s="352"/>
      <c r="L59" s="352"/>
      <c r="M59" s="352"/>
      <c r="N59" s="352"/>
      <c r="O59" s="352"/>
      <c r="P59" s="352"/>
      <c r="Q59" s="352"/>
      <c r="R59" s="352"/>
      <c r="S59" s="352"/>
      <c r="T59" s="352"/>
      <c r="U59" s="352"/>
      <c r="V59" s="353"/>
      <c r="W59" s="655">
        <f>AANVRAAG!W413</f>
        <v>0</v>
      </c>
      <c r="X59" s="656"/>
      <c r="Y59" s="67"/>
      <c r="Z59" s="67"/>
      <c r="AA59" s="59" t="s">
        <v>435</v>
      </c>
    </row>
    <row r="60" spans="1:45" s="2" customFormat="1" ht="15.75" customHeight="1" x14ac:dyDescent="0.3">
      <c r="A60" s="52"/>
      <c r="B60" s="379" t="s">
        <v>101</v>
      </c>
      <c r="C60" s="379"/>
      <c r="D60" s="379"/>
      <c r="E60" s="379"/>
      <c r="F60" s="379"/>
      <c r="G60" s="379"/>
      <c r="H60" s="379"/>
      <c r="I60" s="379"/>
      <c r="J60" s="379"/>
      <c r="K60" s="379"/>
      <c r="L60" s="379"/>
      <c r="M60" s="379"/>
      <c r="N60" s="379"/>
      <c r="O60" s="379"/>
      <c r="P60" s="379"/>
      <c r="Q60" s="379"/>
      <c r="R60" s="379"/>
      <c r="S60" s="379"/>
      <c r="T60" s="379"/>
      <c r="U60" s="379"/>
      <c r="V60" s="385"/>
      <c r="W60" s="471">
        <f>W52+W58-W59</f>
        <v>0</v>
      </c>
      <c r="X60" s="472"/>
      <c r="Y60" s="67"/>
      <c r="Z60" s="67"/>
      <c r="AA60" s="4"/>
    </row>
    <row r="61" spans="1:45" s="2" customFormat="1" ht="7.95" customHeight="1" x14ac:dyDescent="0.3">
      <c r="A61" s="12"/>
      <c r="B61" s="358"/>
      <c r="C61" s="358"/>
      <c r="D61" s="358"/>
      <c r="E61" s="358"/>
      <c r="F61" s="358"/>
      <c r="G61" s="358"/>
      <c r="H61" s="358"/>
      <c r="I61" s="358"/>
      <c r="J61" s="358"/>
      <c r="K61" s="358"/>
      <c r="L61" s="358"/>
      <c r="M61" s="358"/>
      <c r="N61" s="358"/>
      <c r="O61" s="358"/>
      <c r="P61" s="358"/>
      <c r="Q61" s="358"/>
      <c r="R61" s="358"/>
      <c r="S61" s="358"/>
      <c r="T61" s="358"/>
      <c r="U61" s="358"/>
      <c r="V61" s="358"/>
      <c r="W61" s="358"/>
      <c r="X61" s="358"/>
      <c r="AA61" s="4"/>
    </row>
    <row r="62" spans="1:45" s="2" customFormat="1" ht="15.75" customHeight="1" x14ac:dyDescent="0.3">
      <c r="A62" s="8" t="s">
        <v>391</v>
      </c>
      <c r="B62" s="396" t="s">
        <v>103</v>
      </c>
      <c r="C62" s="396"/>
      <c r="D62" s="396"/>
      <c r="E62" s="396"/>
      <c r="F62" s="396"/>
      <c r="G62" s="396"/>
      <c r="H62" s="396"/>
      <c r="I62" s="396"/>
      <c r="J62" s="396"/>
      <c r="K62" s="396"/>
      <c r="L62" s="396"/>
      <c r="M62" s="396"/>
      <c r="N62" s="396"/>
      <c r="O62" s="396"/>
      <c r="P62" s="396"/>
      <c r="Q62" s="396"/>
      <c r="R62" s="396"/>
      <c r="S62" s="396"/>
      <c r="T62" s="396"/>
      <c r="U62" s="396"/>
      <c r="V62" s="396"/>
      <c r="W62" s="396"/>
      <c r="X62" s="396"/>
      <c r="Y62" s="65"/>
      <c r="Z62" s="65"/>
      <c r="AA62" s="4"/>
    </row>
    <row r="63" spans="1:45" s="2" customFormat="1" ht="17.399999999999999" customHeight="1" x14ac:dyDescent="0.3">
      <c r="A63" s="52"/>
      <c r="B63" s="352" t="s">
        <v>462</v>
      </c>
      <c r="C63" s="352"/>
      <c r="D63" s="352"/>
      <c r="E63" s="352"/>
      <c r="F63" s="352"/>
      <c r="G63" s="352"/>
      <c r="H63" s="352"/>
      <c r="I63" s="352"/>
      <c r="J63" s="352"/>
      <c r="K63" s="352"/>
      <c r="L63" s="352"/>
      <c r="M63" s="352"/>
      <c r="N63" s="352"/>
      <c r="O63" s="352"/>
      <c r="P63" s="352"/>
      <c r="Q63" s="352"/>
      <c r="R63" s="352"/>
      <c r="S63" s="352"/>
      <c r="T63" s="352"/>
      <c r="U63" s="352"/>
      <c r="V63" s="353"/>
      <c r="W63" s="652">
        <f>AANVRAAG!W417</f>
        <v>0</v>
      </c>
      <c r="X63" s="653"/>
      <c r="Y63" s="67"/>
      <c r="Z63" s="67"/>
      <c r="AA63" s="59" t="s">
        <v>425</v>
      </c>
    </row>
    <row r="64" spans="1:45" s="2" customFormat="1" ht="17.399999999999999" customHeight="1" x14ac:dyDescent="0.3">
      <c r="A64" s="52"/>
      <c r="B64" s="352" t="s">
        <v>422</v>
      </c>
      <c r="C64" s="352"/>
      <c r="D64" s="352"/>
      <c r="E64" s="352"/>
      <c r="F64" s="352"/>
      <c r="G64" s="352"/>
      <c r="H64" s="352"/>
      <c r="I64" s="352"/>
      <c r="J64" s="352"/>
      <c r="K64" s="352"/>
      <c r="L64" s="352"/>
      <c r="M64" s="352"/>
      <c r="N64" s="352"/>
      <c r="O64" s="352"/>
      <c r="P64" s="352"/>
      <c r="Q64" s="352"/>
      <c r="R64" s="352"/>
      <c r="S64" s="352"/>
      <c r="T64" s="352"/>
      <c r="U64" s="352"/>
      <c r="V64" s="353"/>
      <c r="W64" s="652">
        <f>AANVRAAG!W418</f>
        <v>0</v>
      </c>
      <c r="X64" s="653"/>
      <c r="Y64" s="67"/>
      <c r="Z64" s="67"/>
      <c r="AA64" s="59" t="s">
        <v>425</v>
      </c>
    </row>
    <row r="65" spans="1:27" s="2" customFormat="1" ht="17.399999999999999" customHeight="1" x14ac:dyDescent="0.3">
      <c r="A65" s="52"/>
      <c r="B65" s="352" t="s">
        <v>423</v>
      </c>
      <c r="C65" s="352"/>
      <c r="D65" s="352"/>
      <c r="E65" s="352"/>
      <c r="F65" s="352"/>
      <c r="G65" s="352"/>
      <c r="H65" s="352"/>
      <c r="I65" s="352"/>
      <c r="J65" s="352"/>
      <c r="K65" s="352"/>
      <c r="L65" s="352"/>
      <c r="M65" s="352"/>
      <c r="N65" s="352"/>
      <c r="O65" s="352"/>
      <c r="P65" s="352"/>
      <c r="Q65" s="352"/>
      <c r="R65" s="352"/>
      <c r="S65" s="352"/>
      <c r="T65" s="352"/>
      <c r="U65" s="352"/>
      <c r="V65" s="353"/>
      <c r="W65" s="652">
        <f>AANVRAAG!W419</f>
        <v>0</v>
      </c>
      <c r="X65" s="653"/>
      <c r="Y65" s="67"/>
      <c r="Z65" s="67"/>
      <c r="AA65" s="59" t="s">
        <v>425</v>
      </c>
    </row>
    <row r="66" spans="1:27" s="2" customFormat="1" ht="15.75" customHeight="1" x14ac:dyDescent="0.3">
      <c r="A66" s="52"/>
      <c r="B66" s="352" t="s">
        <v>104</v>
      </c>
      <c r="C66" s="352"/>
      <c r="D66" s="352"/>
      <c r="E66" s="352"/>
      <c r="F66" s="352"/>
      <c r="G66" s="352"/>
      <c r="H66" s="352"/>
      <c r="I66" s="352"/>
      <c r="J66" s="352"/>
      <c r="K66" s="352"/>
      <c r="L66" s="352"/>
      <c r="M66" s="352"/>
      <c r="N66" s="352"/>
      <c r="O66" s="352"/>
      <c r="P66" s="352"/>
      <c r="Q66" s="352"/>
      <c r="R66" s="352"/>
      <c r="S66" s="352"/>
      <c r="T66" s="352"/>
      <c r="U66" s="352"/>
      <c r="V66" s="353"/>
      <c r="W66" s="652">
        <f>AANVRAAG!W420</f>
        <v>0</v>
      </c>
      <c r="X66" s="653"/>
      <c r="Y66" s="67"/>
      <c r="Z66" s="67"/>
      <c r="AA66" s="4"/>
    </row>
    <row r="67" spans="1:27" s="2" customFormat="1" ht="15.75" customHeight="1" x14ac:dyDescent="0.3">
      <c r="A67" s="52"/>
      <c r="B67" s="379" t="s">
        <v>379</v>
      </c>
      <c r="C67" s="379"/>
      <c r="D67" s="379"/>
      <c r="E67" s="379"/>
      <c r="F67" s="379"/>
      <c r="G67" s="379"/>
      <c r="H67" s="379"/>
      <c r="I67" s="379"/>
      <c r="J67" s="379"/>
      <c r="K67" s="379"/>
      <c r="L67" s="379"/>
      <c r="M67" s="379"/>
      <c r="N67" s="379"/>
      <c r="O67" s="379"/>
      <c r="P67" s="379"/>
      <c r="Q67" s="379"/>
      <c r="R67" s="379"/>
      <c r="S67" s="379"/>
      <c r="T67" s="379"/>
      <c r="U67" s="379"/>
      <c r="V67" s="385"/>
      <c r="W67" s="382">
        <f>MAX(W60-W63,0)</f>
        <v>0</v>
      </c>
      <c r="X67" s="382"/>
      <c r="Y67" s="65"/>
      <c r="Z67" s="65"/>
      <c r="AA67" s="4"/>
    </row>
    <row r="68" spans="1:27" s="2" customFormat="1" ht="15.75" customHeight="1" x14ac:dyDescent="0.3">
      <c r="A68" s="52"/>
      <c r="B68" s="379" t="s">
        <v>427</v>
      </c>
      <c r="C68" s="379"/>
      <c r="D68" s="379"/>
      <c r="E68" s="379"/>
      <c r="F68" s="379"/>
      <c r="G68" s="379"/>
      <c r="H68" s="379"/>
      <c r="I68" s="379"/>
      <c r="J68" s="379"/>
      <c r="K68" s="379"/>
      <c r="L68" s="379"/>
      <c r="M68" s="379"/>
      <c r="N68" s="379"/>
      <c r="O68" s="379"/>
      <c r="P68" s="379"/>
      <c r="Q68" s="379"/>
      <c r="R68" s="379"/>
      <c r="S68" s="379"/>
      <c r="T68" s="379"/>
      <c r="U68" s="379"/>
      <c r="V68" s="385"/>
      <c r="W68" s="382">
        <f>MAX(W53-W64,0)</f>
        <v>0</v>
      </c>
      <c r="X68" s="382"/>
      <c r="Y68" s="65"/>
      <c r="Z68" s="65"/>
      <c r="AA68" s="4"/>
    </row>
    <row r="69" spans="1:27" s="2" customFormat="1" ht="15.75" customHeight="1" x14ac:dyDescent="0.3">
      <c r="A69" s="52"/>
      <c r="B69" s="379" t="s">
        <v>429</v>
      </c>
      <c r="C69" s="379"/>
      <c r="D69" s="379"/>
      <c r="E69" s="379"/>
      <c r="F69" s="379"/>
      <c r="G69" s="379"/>
      <c r="H69" s="379"/>
      <c r="I69" s="379"/>
      <c r="J69" s="379"/>
      <c r="K69" s="379"/>
      <c r="L69" s="379"/>
      <c r="M69" s="379"/>
      <c r="N69" s="379"/>
      <c r="O69" s="379"/>
      <c r="P69" s="379"/>
      <c r="Q69" s="379"/>
      <c r="R69" s="379"/>
      <c r="S69" s="379"/>
      <c r="T69" s="379"/>
      <c r="U69" s="379"/>
      <c r="V69" s="385"/>
      <c r="W69" s="382">
        <f>MAX(W54-W65,0)</f>
        <v>0</v>
      </c>
      <c r="X69" s="382"/>
      <c r="Y69" s="65"/>
      <c r="Z69" s="65"/>
      <c r="AA69" s="4"/>
    </row>
    <row r="70" spans="1:27" s="2" customFormat="1" x14ac:dyDescent="0.3">
      <c r="A70" s="12"/>
      <c r="B70" s="358"/>
      <c r="C70" s="358"/>
      <c r="D70" s="358"/>
      <c r="E70" s="358"/>
      <c r="F70" s="358"/>
      <c r="G70" s="358"/>
      <c r="H70" s="358"/>
      <c r="I70" s="358"/>
      <c r="J70" s="358"/>
      <c r="K70" s="358"/>
      <c r="L70" s="358"/>
      <c r="M70" s="358"/>
      <c r="N70" s="358"/>
      <c r="O70" s="358"/>
      <c r="P70" s="358"/>
      <c r="Q70" s="358"/>
      <c r="R70" s="358"/>
      <c r="S70" s="358"/>
      <c r="T70" s="358"/>
      <c r="U70" s="358"/>
      <c r="V70" s="358"/>
      <c r="W70" s="358"/>
      <c r="X70" s="358"/>
      <c r="AA70" s="4"/>
    </row>
    <row r="71" spans="1:27" s="2" customFormat="1" x14ac:dyDescent="0.3">
      <c r="A71" s="52"/>
      <c r="B71" s="345" t="s">
        <v>383</v>
      </c>
      <c r="C71" s="345"/>
      <c r="D71" s="345"/>
      <c r="E71" s="345"/>
      <c r="F71" s="345"/>
      <c r="G71" s="345"/>
      <c r="H71" s="345"/>
      <c r="I71" s="345"/>
      <c r="J71" s="345"/>
      <c r="K71" s="345"/>
      <c r="L71" s="345"/>
      <c r="M71" s="345"/>
      <c r="N71" s="345"/>
      <c r="O71" s="345"/>
      <c r="P71" s="345"/>
      <c r="Q71" s="345"/>
      <c r="R71" s="345"/>
      <c r="S71" s="345"/>
      <c r="T71" s="345"/>
      <c r="U71" s="345"/>
      <c r="V71" s="345"/>
      <c r="W71" s="345"/>
      <c r="X71" s="345"/>
      <c r="Y71" s="67"/>
      <c r="Z71" s="67"/>
      <c r="AA71" s="69"/>
    </row>
    <row r="72" spans="1:27" s="2" customFormat="1" x14ac:dyDescent="0.3">
      <c r="A72" s="52"/>
      <c r="B72" s="383" t="s">
        <v>361</v>
      </c>
      <c r="C72" s="383"/>
      <c r="D72" s="383"/>
      <c r="E72" s="383"/>
      <c r="F72" s="383"/>
      <c r="G72" s="383"/>
      <c r="H72" s="383"/>
      <c r="I72" s="383"/>
      <c r="J72" s="383"/>
      <c r="K72" s="383"/>
      <c r="L72" s="383"/>
      <c r="M72" s="383"/>
      <c r="N72" s="383"/>
      <c r="O72" s="383"/>
      <c r="P72" s="383"/>
      <c r="Q72" s="383"/>
      <c r="R72" s="383"/>
      <c r="S72" s="383"/>
      <c r="T72" s="383"/>
      <c r="U72" s="383"/>
      <c r="V72" s="383"/>
      <c r="W72" s="384">
        <f ca="1">SUMIF(B18:P23,"geen functie spoed",Q18:U23)</f>
        <v>0</v>
      </c>
      <c r="X72" s="384"/>
      <c r="Y72" s="65"/>
      <c r="Z72" s="65"/>
      <c r="AA72" s="4"/>
    </row>
    <row r="73" spans="1:27" s="2" customFormat="1" x14ac:dyDescent="0.3">
      <c r="A73" s="52"/>
      <c r="B73" s="383" t="s">
        <v>396</v>
      </c>
      <c r="C73" s="383"/>
      <c r="D73" s="383"/>
      <c r="E73" s="383"/>
      <c r="F73" s="383"/>
      <c r="G73" s="383"/>
      <c r="H73" s="383"/>
      <c r="I73" s="383"/>
      <c r="J73" s="383"/>
      <c r="K73" s="383"/>
      <c r="L73" s="383"/>
      <c r="M73" s="383"/>
      <c r="N73" s="383"/>
      <c r="O73" s="383"/>
      <c r="P73" s="383"/>
      <c r="Q73" s="383"/>
      <c r="R73" s="383"/>
      <c r="S73" s="383"/>
      <c r="T73" s="383"/>
      <c r="U73" s="383"/>
      <c r="V73" s="383"/>
      <c r="W73" s="384">
        <f ca="1">0.75*W72</f>
        <v>0</v>
      </c>
      <c r="X73" s="384"/>
      <c r="Y73" s="65"/>
      <c r="Z73" s="65"/>
      <c r="AA73" s="6"/>
    </row>
    <row r="74" spans="1:27" s="2" customFormat="1" x14ac:dyDescent="0.3">
      <c r="A74" s="52"/>
      <c r="B74" s="383" t="s">
        <v>399</v>
      </c>
      <c r="C74" s="383"/>
      <c r="D74" s="383"/>
      <c r="E74" s="383"/>
      <c r="F74" s="383"/>
      <c r="G74" s="383"/>
      <c r="H74" s="383"/>
      <c r="I74" s="383"/>
      <c r="J74" s="383"/>
      <c r="K74" s="383"/>
      <c r="L74" s="383"/>
      <c r="M74" s="383"/>
      <c r="N74" s="383"/>
      <c r="O74" s="383"/>
      <c r="P74" s="383"/>
      <c r="Q74" s="383"/>
      <c r="R74" s="383"/>
      <c r="S74" s="383"/>
      <c r="T74" s="383"/>
      <c r="U74" s="383"/>
      <c r="V74" s="383"/>
      <c r="W74" s="384">
        <f>W67</f>
        <v>0</v>
      </c>
      <c r="X74" s="384"/>
      <c r="Y74" s="65"/>
      <c r="Z74" s="65"/>
      <c r="AA74" s="4"/>
    </row>
    <row r="75" spans="1:27" s="2" customFormat="1" x14ac:dyDescent="0.3">
      <c r="A75" s="52"/>
      <c r="B75" s="468" t="s">
        <v>385</v>
      </c>
      <c r="C75" s="469"/>
      <c r="D75" s="469"/>
      <c r="E75" s="469"/>
      <c r="F75" s="469"/>
      <c r="G75" s="469"/>
      <c r="H75" s="469"/>
      <c r="I75" s="469"/>
      <c r="J75" s="469"/>
      <c r="K75" s="469"/>
      <c r="L75" s="469"/>
      <c r="M75" s="469"/>
      <c r="N75" s="469"/>
      <c r="O75" s="469"/>
      <c r="P75" s="469"/>
      <c r="Q75" s="469"/>
      <c r="R75" s="469"/>
      <c r="S75" s="469"/>
      <c r="T75" s="469"/>
      <c r="U75" s="469"/>
      <c r="V75" s="469"/>
      <c r="W75" s="72"/>
      <c r="X75" s="73">
        <f ca="1">MIN(W73:X74)</f>
        <v>0</v>
      </c>
      <c r="Y75" s="65"/>
      <c r="Z75" s="65"/>
      <c r="AA75" s="4"/>
    </row>
    <row r="76" spans="1:27" s="2" customFormat="1" x14ac:dyDescent="0.3">
      <c r="A76" s="52"/>
      <c r="B76" s="80"/>
      <c r="C76" s="80"/>
      <c r="D76" s="80"/>
      <c r="E76" s="80"/>
      <c r="F76" s="80"/>
      <c r="G76" s="80"/>
      <c r="H76" s="80"/>
      <c r="I76" s="80"/>
      <c r="J76" s="80"/>
      <c r="K76" s="80"/>
      <c r="L76" s="80"/>
      <c r="M76" s="80"/>
      <c r="N76" s="80"/>
      <c r="O76" s="80"/>
      <c r="P76" s="80"/>
      <c r="Q76" s="80"/>
      <c r="R76" s="80"/>
      <c r="S76" s="80"/>
      <c r="T76" s="80"/>
      <c r="U76" s="80"/>
      <c r="V76" s="80"/>
      <c r="W76" s="100"/>
      <c r="X76" s="100"/>
      <c r="Y76" s="65"/>
      <c r="Z76" s="65"/>
      <c r="AA76" s="4"/>
    </row>
    <row r="77" spans="1:27" s="2" customFormat="1" x14ac:dyDescent="0.3">
      <c r="A77" s="52"/>
      <c r="B77" s="383" t="s">
        <v>397</v>
      </c>
      <c r="C77" s="383"/>
      <c r="D77" s="383"/>
      <c r="E77" s="383"/>
      <c r="F77" s="383"/>
      <c r="G77" s="383"/>
      <c r="H77" s="383"/>
      <c r="I77" s="383"/>
      <c r="J77" s="383"/>
      <c r="K77" s="383"/>
      <c r="L77" s="383"/>
      <c r="M77" s="383"/>
      <c r="N77" s="383"/>
      <c r="O77" s="383"/>
      <c r="P77" s="383"/>
      <c r="Q77" s="383"/>
      <c r="R77" s="383"/>
      <c r="S77" s="383"/>
      <c r="T77" s="383"/>
      <c r="U77" s="383"/>
      <c r="V77" s="383"/>
      <c r="W77" s="79"/>
      <c r="X77" s="79">
        <f ca="1">MAX(0,W74-W73)</f>
        <v>0</v>
      </c>
      <c r="Y77" s="65"/>
      <c r="Z77" s="65"/>
      <c r="AA77" s="4"/>
    </row>
    <row r="78" spans="1:27" s="2" customFormat="1" x14ac:dyDescent="0.3">
      <c r="A78" s="52"/>
      <c r="B78" s="383" t="s">
        <v>384</v>
      </c>
      <c r="C78" s="383"/>
      <c r="D78" s="383"/>
      <c r="E78" s="383"/>
      <c r="F78" s="383"/>
      <c r="G78" s="383"/>
      <c r="H78" s="383"/>
      <c r="I78" s="383"/>
      <c r="J78" s="383"/>
      <c r="K78" s="383"/>
      <c r="L78" s="383"/>
      <c r="M78" s="383"/>
      <c r="N78" s="383"/>
      <c r="O78" s="383"/>
      <c r="P78" s="383"/>
      <c r="Q78" s="383"/>
      <c r="R78" s="383"/>
      <c r="S78" s="383"/>
      <c r="T78" s="383"/>
      <c r="U78" s="383"/>
      <c r="V78" s="383"/>
      <c r="W78" s="100"/>
      <c r="X78" s="100">
        <f ca="1">0.1*W73</f>
        <v>0</v>
      </c>
      <c r="Y78" s="65"/>
      <c r="Z78" s="65"/>
      <c r="AA78" s="4"/>
    </row>
    <row r="79" spans="1:27" s="2" customFormat="1" x14ac:dyDescent="0.3">
      <c r="A79" s="52"/>
      <c r="B79" s="517" t="s">
        <v>395</v>
      </c>
      <c r="C79" s="469"/>
      <c r="D79" s="469"/>
      <c r="E79" s="469"/>
      <c r="F79" s="469"/>
      <c r="G79" s="469"/>
      <c r="H79" s="469"/>
      <c r="I79" s="469"/>
      <c r="J79" s="469"/>
      <c r="K79" s="469"/>
      <c r="L79" s="469"/>
      <c r="M79" s="469"/>
      <c r="N79" s="469"/>
      <c r="O79" s="469"/>
      <c r="P79" s="469"/>
      <c r="Q79" s="469"/>
      <c r="R79" s="469"/>
      <c r="S79" s="469"/>
      <c r="T79" s="469"/>
      <c r="U79" s="469"/>
      <c r="V79" s="469"/>
      <c r="W79" s="72"/>
      <c r="X79" s="73">
        <f ca="1">MIN(X77:X78)</f>
        <v>0</v>
      </c>
      <c r="Y79" s="65"/>
      <c r="Z79" s="65"/>
      <c r="AA79" s="4"/>
    </row>
    <row r="80" spans="1:27" s="2" customFormat="1" x14ac:dyDescent="0.3">
      <c r="A80" s="52"/>
      <c r="B80" s="74"/>
      <c r="C80" s="75"/>
      <c r="D80" s="75"/>
      <c r="E80" s="75"/>
      <c r="F80" s="75"/>
      <c r="G80" s="75"/>
      <c r="H80" s="75"/>
      <c r="I80" s="75"/>
      <c r="J80" s="75"/>
      <c r="K80" s="75"/>
      <c r="L80" s="75"/>
      <c r="M80" s="75"/>
      <c r="N80" s="75"/>
      <c r="O80" s="75"/>
      <c r="P80" s="75"/>
      <c r="Q80" s="75"/>
      <c r="R80" s="75"/>
      <c r="S80" s="75"/>
      <c r="T80" s="75"/>
      <c r="U80" s="75"/>
      <c r="V80" s="75"/>
      <c r="W80" s="100"/>
      <c r="X80" s="100"/>
      <c r="Y80" s="65"/>
      <c r="Z80" s="65"/>
      <c r="AA80" s="4"/>
    </row>
    <row r="81" spans="1:27" s="2" customFormat="1" x14ac:dyDescent="0.3">
      <c r="A81" s="52"/>
      <c r="B81" s="383" t="s">
        <v>388</v>
      </c>
      <c r="C81" s="383"/>
      <c r="D81" s="383"/>
      <c r="E81" s="383"/>
      <c r="F81" s="383"/>
      <c r="G81" s="383"/>
      <c r="H81" s="383"/>
      <c r="I81" s="383"/>
      <c r="J81" s="383"/>
      <c r="K81" s="383"/>
      <c r="L81" s="383"/>
      <c r="M81" s="383"/>
      <c r="N81" s="383"/>
      <c r="O81" s="383"/>
      <c r="P81" s="383"/>
      <c r="Q81" s="383"/>
      <c r="R81" s="383"/>
      <c r="S81" s="383"/>
      <c r="T81" s="383"/>
      <c r="U81" s="383"/>
      <c r="V81" s="383"/>
      <c r="W81" s="79"/>
      <c r="X81" s="79">
        <f ca="1">X77-X79</f>
        <v>0</v>
      </c>
      <c r="Y81" s="65"/>
      <c r="Z81" s="65"/>
      <c r="AA81" s="4"/>
    </row>
    <row r="82" spans="1:27" s="2" customFormat="1" x14ac:dyDescent="0.3">
      <c r="A82" s="52"/>
      <c r="B82" s="370" t="s">
        <v>387</v>
      </c>
      <c r="C82" s="370"/>
      <c r="D82" s="370"/>
      <c r="E82" s="370"/>
      <c r="F82" s="370"/>
      <c r="G82" s="370"/>
      <c r="H82" s="370"/>
      <c r="I82" s="370"/>
      <c r="J82" s="370"/>
      <c r="K82" s="370"/>
      <c r="L82" s="370"/>
      <c r="M82" s="370"/>
      <c r="N82" s="370"/>
      <c r="O82" s="370"/>
      <c r="P82" s="370"/>
      <c r="Q82" s="370"/>
      <c r="R82" s="370"/>
      <c r="S82" s="370"/>
      <c r="T82" s="370"/>
      <c r="U82" s="370"/>
      <c r="V82" s="370"/>
      <c r="W82" s="347">
        <f ca="1">MIN(W83:X84)</f>
        <v>0</v>
      </c>
      <c r="X82" s="347"/>
      <c r="Y82" s="65"/>
      <c r="Z82" s="65"/>
      <c r="AA82" s="4"/>
    </row>
    <row r="83" spans="1:27" s="2" customFormat="1" x14ac:dyDescent="0.3">
      <c r="A83" s="52"/>
      <c r="B83" s="383" t="s">
        <v>386</v>
      </c>
      <c r="C83" s="383"/>
      <c r="D83" s="383"/>
      <c r="E83" s="383"/>
      <c r="F83" s="383"/>
      <c r="G83" s="383"/>
      <c r="H83" s="383"/>
      <c r="I83" s="383"/>
      <c r="J83" s="383"/>
      <c r="K83" s="383"/>
      <c r="L83" s="383"/>
      <c r="M83" s="383"/>
      <c r="N83" s="383"/>
      <c r="O83" s="383"/>
      <c r="P83" s="383"/>
      <c r="Q83" s="383"/>
      <c r="R83" s="383"/>
      <c r="S83" s="383"/>
      <c r="T83" s="383"/>
      <c r="U83" s="383"/>
      <c r="V83" s="383"/>
      <c r="W83" s="384">
        <f ca="1">0.25*W72</f>
        <v>0</v>
      </c>
      <c r="X83" s="384"/>
      <c r="Y83" s="65"/>
      <c r="Z83" s="65"/>
      <c r="AA83" s="4"/>
    </row>
    <row r="84" spans="1:27" s="2" customFormat="1" x14ac:dyDescent="0.3">
      <c r="A84" s="52"/>
      <c r="B84" s="383" t="s">
        <v>400</v>
      </c>
      <c r="C84" s="383"/>
      <c r="D84" s="383"/>
      <c r="E84" s="383"/>
      <c r="F84" s="383"/>
      <c r="G84" s="383"/>
      <c r="H84" s="383"/>
      <c r="I84" s="383"/>
      <c r="J84" s="383"/>
      <c r="K84" s="383"/>
      <c r="L84" s="383"/>
      <c r="M84" s="383"/>
      <c r="N84" s="383"/>
      <c r="O84" s="383"/>
      <c r="P84" s="383"/>
      <c r="Q84" s="383"/>
      <c r="R84" s="383"/>
      <c r="S84" s="383"/>
      <c r="T84" s="383"/>
      <c r="U84" s="383"/>
      <c r="V84" s="383"/>
      <c r="W84" s="384">
        <f>W49*100</f>
        <v>0</v>
      </c>
      <c r="X84" s="384"/>
      <c r="Y84" s="65"/>
      <c r="Z84" s="65"/>
      <c r="AA84" s="4"/>
    </row>
    <row r="85" spans="1:27" s="2" customFormat="1" x14ac:dyDescent="0.3">
      <c r="A85" s="52"/>
      <c r="B85" s="468" t="s">
        <v>389</v>
      </c>
      <c r="C85" s="469"/>
      <c r="D85" s="469"/>
      <c r="E85" s="469"/>
      <c r="F85" s="469"/>
      <c r="G85" s="469"/>
      <c r="H85" s="469"/>
      <c r="I85" s="469"/>
      <c r="J85" s="469"/>
      <c r="K85" s="469"/>
      <c r="L85" s="469"/>
      <c r="M85" s="469"/>
      <c r="N85" s="469"/>
      <c r="O85" s="469"/>
      <c r="P85" s="469"/>
      <c r="Q85" s="469"/>
      <c r="R85" s="469"/>
      <c r="S85" s="469"/>
      <c r="T85" s="469"/>
      <c r="U85" s="469"/>
      <c r="V85" s="469"/>
      <c r="W85" s="72"/>
      <c r="X85" s="73">
        <f ca="1">MIN(W81:X82)</f>
        <v>0</v>
      </c>
      <c r="Y85" s="65"/>
      <c r="Z85" s="65"/>
      <c r="AA85" s="4"/>
    </row>
    <row r="86" spans="1:27" s="2" customFormat="1" ht="15" thickBot="1" x14ac:dyDescent="0.35">
      <c r="A86" s="52"/>
      <c r="B86" s="99"/>
      <c r="C86" s="99"/>
      <c r="D86" s="99"/>
      <c r="E86" s="99"/>
      <c r="F86" s="99"/>
      <c r="G86" s="99"/>
      <c r="H86" s="99"/>
      <c r="I86" s="99"/>
      <c r="J86" s="99"/>
      <c r="K86" s="99"/>
      <c r="L86" s="99"/>
      <c r="M86" s="99"/>
      <c r="N86" s="99"/>
      <c r="O86" s="99"/>
      <c r="P86" s="99"/>
      <c r="Q86" s="99"/>
      <c r="R86" s="99"/>
      <c r="S86" s="99"/>
      <c r="T86" s="99"/>
      <c r="U86" s="99"/>
      <c r="V86" s="99"/>
      <c r="W86" s="79"/>
      <c r="X86" s="79"/>
      <c r="Y86" s="65"/>
      <c r="Z86" s="65"/>
      <c r="AA86" s="4"/>
    </row>
    <row r="87" spans="1:27" s="2" customFormat="1" ht="15" thickBot="1" x14ac:dyDescent="0.35">
      <c r="A87" s="52"/>
      <c r="B87" s="523" t="s">
        <v>398</v>
      </c>
      <c r="C87" s="524"/>
      <c r="D87" s="524"/>
      <c r="E87" s="524"/>
      <c r="F87" s="524"/>
      <c r="G87" s="524"/>
      <c r="H87" s="524"/>
      <c r="I87" s="524"/>
      <c r="J87" s="524"/>
      <c r="K87" s="524"/>
      <c r="L87" s="524"/>
      <c r="M87" s="524"/>
      <c r="N87" s="524"/>
      <c r="O87" s="524"/>
      <c r="P87" s="524"/>
      <c r="Q87" s="524"/>
      <c r="R87" s="524"/>
      <c r="S87" s="524"/>
      <c r="T87" s="524"/>
      <c r="U87" s="524"/>
      <c r="V87" s="524"/>
      <c r="W87" s="366">
        <f ca="1">X75+X79+X85</f>
        <v>0</v>
      </c>
      <c r="X87" s="367"/>
      <c r="Y87" s="65"/>
      <c r="Z87" s="65"/>
      <c r="AA87" s="4"/>
    </row>
    <row r="88" spans="1:27" s="2" customFormat="1" x14ac:dyDescent="0.3">
      <c r="A88" s="52"/>
      <c r="B88" s="94"/>
      <c r="C88" s="94"/>
      <c r="D88" s="94"/>
      <c r="E88" s="94"/>
      <c r="F88" s="94"/>
      <c r="G88" s="94"/>
      <c r="H88" s="94"/>
      <c r="I88" s="94"/>
      <c r="J88" s="94"/>
      <c r="K88" s="94"/>
      <c r="L88" s="94"/>
      <c r="M88" s="94"/>
      <c r="N88" s="94"/>
      <c r="O88" s="94"/>
      <c r="P88" s="94"/>
      <c r="Q88" s="94"/>
      <c r="R88" s="94"/>
      <c r="S88" s="94"/>
      <c r="T88" s="94"/>
      <c r="U88" s="94"/>
      <c r="V88" s="94"/>
      <c r="W88" s="95"/>
      <c r="X88" s="95"/>
      <c r="Y88" s="65"/>
      <c r="Z88" s="65"/>
      <c r="AA88" s="4"/>
    </row>
    <row r="89" spans="1:27" s="2" customFormat="1" x14ac:dyDescent="0.3">
      <c r="A89" s="52"/>
      <c r="B89" s="345" t="s">
        <v>382</v>
      </c>
      <c r="C89" s="345"/>
      <c r="D89" s="345"/>
      <c r="E89" s="345"/>
      <c r="F89" s="345"/>
      <c r="G89" s="345"/>
      <c r="H89" s="345"/>
      <c r="I89" s="345"/>
      <c r="J89" s="345"/>
      <c r="K89" s="345"/>
      <c r="L89" s="345"/>
      <c r="M89" s="345"/>
      <c r="N89" s="345"/>
      <c r="O89" s="345"/>
      <c r="P89" s="345"/>
      <c r="Q89" s="345"/>
      <c r="R89" s="345"/>
      <c r="S89" s="345"/>
      <c r="T89" s="345"/>
      <c r="U89" s="345"/>
      <c r="V89" s="345"/>
      <c r="W89" s="345"/>
      <c r="X89" s="345"/>
      <c r="Y89" s="80"/>
      <c r="Z89" s="65"/>
      <c r="AA89" s="4"/>
    </row>
    <row r="90" spans="1:27" s="2" customFormat="1" ht="28.8" x14ac:dyDescent="0.3">
      <c r="A90" s="52"/>
      <c r="B90" s="80"/>
      <c r="C90" s="80"/>
      <c r="D90" s="80"/>
      <c r="E90" s="80"/>
      <c r="F90" s="80"/>
      <c r="G90" s="80"/>
      <c r="H90" s="80"/>
      <c r="I90" s="80"/>
      <c r="J90" s="80"/>
      <c r="K90" s="80"/>
      <c r="L90" s="80"/>
      <c r="M90" s="80"/>
      <c r="N90" s="80"/>
      <c r="O90" s="80"/>
      <c r="P90" s="80"/>
      <c r="Q90" s="80"/>
      <c r="R90" s="80"/>
      <c r="S90" s="80"/>
      <c r="T90" s="80"/>
      <c r="U90" s="80"/>
      <c r="V90" s="80"/>
      <c r="W90" s="80"/>
      <c r="X90" s="80" t="s">
        <v>365</v>
      </c>
      <c r="Y90" s="80" t="s">
        <v>366</v>
      </c>
      <c r="Z90" s="65"/>
      <c r="AA90" s="4"/>
    </row>
    <row r="91" spans="1:27" s="2" customFormat="1" x14ac:dyDescent="0.3">
      <c r="A91" s="52"/>
      <c r="B91" s="368" t="s">
        <v>367</v>
      </c>
      <c r="C91" s="368"/>
      <c r="D91" s="368"/>
      <c r="E91" s="368"/>
      <c r="F91" s="368"/>
      <c r="G91" s="368"/>
      <c r="H91" s="368"/>
      <c r="I91" s="368"/>
      <c r="J91" s="368"/>
      <c r="K91" s="368"/>
      <c r="L91" s="368"/>
      <c r="M91" s="368"/>
      <c r="N91" s="368"/>
      <c r="O91" s="368"/>
      <c r="P91" s="368"/>
      <c r="Q91" s="368"/>
      <c r="R91" s="368"/>
      <c r="S91" s="368"/>
      <c r="T91" s="368"/>
      <c r="U91" s="368"/>
      <c r="V91" s="368"/>
      <c r="W91" s="369">
        <f ca="1">SUMIF(B18:P23,"eerste opvang van spoedgevallen",Q18:U23)</f>
        <v>0</v>
      </c>
      <c r="X91" s="369"/>
      <c r="Y91" s="98">
        <f ca="1">SUMIF(B18:P23,"gespecialiseerde spoedgevallenzorg",Q18:U23)</f>
        <v>0</v>
      </c>
      <c r="Z91" s="65"/>
      <c r="AA91" s="4"/>
    </row>
    <row r="92" spans="1:27" s="2" customFormat="1" x14ac:dyDescent="0.3">
      <c r="A92" s="52"/>
      <c r="B92" s="368" t="s">
        <v>362</v>
      </c>
      <c r="C92" s="368"/>
      <c r="D92" s="368"/>
      <c r="E92" s="368"/>
      <c r="F92" s="368"/>
      <c r="G92" s="368"/>
      <c r="H92" s="368"/>
      <c r="I92" s="368"/>
      <c r="J92" s="368"/>
      <c r="K92" s="368"/>
      <c r="L92" s="368"/>
      <c r="M92" s="368"/>
      <c r="N92" s="368"/>
      <c r="O92" s="368"/>
      <c r="P92" s="368"/>
      <c r="Q92" s="368"/>
      <c r="R92" s="368"/>
      <c r="S92" s="368"/>
      <c r="T92" s="368"/>
      <c r="U92" s="368"/>
      <c r="V92" s="368"/>
      <c r="W92" s="369">
        <f ca="1">0.75*W91</f>
        <v>0</v>
      </c>
      <c r="X92" s="369"/>
      <c r="Y92" s="98">
        <f ca="1">0.75*Y91</f>
        <v>0</v>
      </c>
      <c r="Z92" s="98"/>
      <c r="AA92" s="4"/>
    </row>
    <row r="93" spans="1:27" s="2" customFormat="1" x14ac:dyDescent="0.3">
      <c r="A93" s="52"/>
      <c r="B93" s="368" t="s">
        <v>363</v>
      </c>
      <c r="C93" s="368"/>
      <c r="D93" s="368"/>
      <c r="E93" s="368"/>
      <c r="F93" s="368"/>
      <c r="G93" s="368"/>
      <c r="H93" s="368"/>
      <c r="I93" s="368"/>
      <c r="J93" s="368"/>
      <c r="K93" s="368"/>
      <c r="L93" s="368"/>
      <c r="M93" s="368"/>
      <c r="N93" s="368"/>
      <c r="O93" s="368"/>
      <c r="P93" s="368"/>
      <c r="Q93" s="368"/>
      <c r="R93" s="368"/>
      <c r="S93" s="368"/>
      <c r="T93" s="368"/>
      <c r="U93" s="368"/>
      <c r="V93" s="368"/>
      <c r="W93" s="369">
        <f ca="1">0.1*W92</f>
        <v>0</v>
      </c>
      <c r="X93" s="369"/>
      <c r="Y93" s="98">
        <f ca="1">0.1*Y92</f>
        <v>0</v>
      </c>
      <c r="Z93" s="98"/>
      <c r="AA93" s="4"/>
    </row>
    <row r="94" spans="1:27" s="2" customFormat="1" x14ac:dyDescent="0.3">
      <c r="A94" s="52"/>
      <c r="B94" s="345" t="s">
        <v>368</v>
      </c>
      <c r="C94" s="345"/>
      <c r="D94" s="345"/>
      <c r="E94" s="345"/>
      <c r="F94" s="345"/>
      <c r="G94" s="345"/>
      <c r="H94" s="345"/>
      <c r="I94" s="345"/>
      <c r="J94" s="345"/>
      <c r="K94" s="345"/>
      <c r="L94" s="345"/>
      <c r="M94" s="345"/>
      <c r="N94" s="345"/>
      <c r="O94" s="345"/>
      <c r="P94" s="345"/>
      <c r="Q94" s="345"/>
      <c r="R94" s="345"/>
      <c r="S94" s="345"/>
      <c r="T94" s="345"/>
      <c r="U94" s="345"/>
      <c r="V94" s="345"/>
      <c r="W94" s="371">
        <f ca="1">W92+W93</f>
        <v>0</v>
      </c>
      <c r="X94" s="371"/>
      <c r="Y94" s="95">
        <f ca="1">Y92+Y93</f>
        <v>0</v>
      </c>
      <c r="Z94" s="98"/>
      <c r="AA94" s="4"/>
    </row>
    <row r="95" spans="1:27" s="2" customFormat="1" x14ac:dyDescent="0.3">
      <c r="A95" s="52"/>
      <c r="B95" s="368" t="s">
        <v>369</v>
      </c>
      <c r="C95" s="368"/>
      <c r="D95" s="368"/>
      <c r="E95" s="368"/>
      <c r="F95" s="368"/>
      <c r="G95" s="368"/>
      <c r="H95" s="368"/>
      <c r="I95" s="368"/>
      <c r="J95" s="368"/>
      <c r="K95" s="368"/>
      <c r="L95" s="368"/>
      <c r="M95" s="368"/>
      <c r="N95" s="368"/>
      <c r="O95" s="368"/>
      <c r="P95" s="368"/>
      <c r="Q95" s="368"/>
      <c r="R95" s="368"/>
      <c r="S95" s="368"/>
      <c r="T95" s="368"/>
      <c r="U95" s="368"/>
      <c r="V95" s="368"/>
      <c r="W95" s="98"/>
      <c r="X95" s="98">
        <f>W68</f>
        <v>0</v>
      </c>
      <c r="Y95" s="98">
        <f>W69</f>
        <v>0</v>
      </c>
      <c r="Z95" s="65"/>
      <c r="AA95" s="4"/>
    </row>
    <row r="96" spans="1:27" s="2" customFormat="1" x14ac:dyDescent="0.3">
      <c r="A96" s="52"/>
      <c r="B96" s="345" t="s">
        <v>370</v>
      </c>
      <c r="C96" s="345"/>
      <c r="D96" s="345"/>
      <c r="E96" s="345"/>
      <c r="F96" s="345"/>
      <c r="G96" s="345"/>
      <c r="H96" s="345"/>
      <c r="I96" s="345"/>
      <c r="J96" s="345"/>
      <c r="K96" s="345"/>
      <c r="L96" s="345"/>
      <c r="M96" s="345"/>
      <c r="N96" s="345"/>
      <c r="O96" s="345"/>
      <c r="P96" s="345"/>
      <c r="Q96" s="345"/>
      <c r="R96" s="345"/>
      <c r="S96" s="345"/>
      <c r="T96" s="345"/>
      <c r="U96" s="345"/>
      <c r="V96" s="345"/>
      <c r="W96" s="95"/>
      <c r="X96" s="95">
        <f ca="1">MIN(W94:X95)</f>
        <v>0</v>
      </c>
      <c r="Y96" s="95">
        <f ca="1">MIN(Y94:Y95)</f>
        <v>0</v>
      </c>
      <c r="Z96" s="65"/>
      <c r="AA96" s="4"/>
    </row>
    <row r="97" spans="1:27" s="2" customFormat="1" ht="15" thickBot="1" x14ac:dyDescent="0.35">
      <c r="A97" s="52"/>
      <c r="B97" s="94"/>
      <c r="C97" s="94"/>
      <c r="D97" s="94"/>
      <c r="E97" s="94"/>
      <c r="F97" s="94"/>
      <c r="G97" s="94"/>
      <c r="H97" s="94"/>
      <c r="I97" s="94"/>
      <c r="J97" s="94"/>
      <c r="K97" s="94"/>
      <c r="L97" s="94"/>
      <c r="M97" s="94"/>
      <c r="N97" s="94"/>
      <c r="O97" s="94"/>
      <c r="P97" s="94"/>
      <c r="Q97" s="94"/>
      <c r="R97" s="94"/>
      <c r="S97" s="94"/>
      <c r="T97" s="94"/>
      <c r="U97" s="94"/>
      <c r="V97" s="94"/>
      <c r="W97" s="95"/>
      <c r="X97" s="95"/>
      <c r="Y97" s="95"/>
      <c r="Z97" s="65"/>
      <c r="AA97" s="4"/>
    </row>
    <row r="98" spans="1:27" s="2" customFormat="1" ht="15" thickBot="1" x14ac:dyDescent="0.35">
      <c r="A98" s="43"/>
      <c r="B98" s="523" t="s">
        <v>378</v>
      </c>
      <c r="C98" s="525"/>
      <c r="D98" s="525"/>
      <c r="E98" s="525"/>
      <c r="F98" s="525"/>
      <c r="G98" s="525"/>
      <c r="H98" s="525"/>
      <c r="I98" s="525"/>
      <c r="J98" s="525"/>
      <c r="K98" s="525"/>
      <c r="L98" s="525"/>
      <c r="M98" s="525"/>
      <c r="N98" s="525"/>
      <c r="O98" s="525"/>
      <c r="P98" s="525"/>
      <c r="Q98" s="525"/>
      <c r="R98" s="525"/>
      <c r="S98" s="525"/>
      <c r="T98" s="525"/>
      <c r="U98" s="525"/>
      <c r="V98" s="525"/>
      <c r="W98" s="525"/>
      <c r="X98" s="97">
        <f ca="1">SUM(X96:Y96)</f>
        <v>0</v>
      </c>
      <c r="Y98" s="99"/>
      <c r="Z98" s="92"/>
      <c r="AA98" s="4"/>
    </row>
    <row r="99" spans="1:27" s="2" customFormat="1" x14ac:dyDescent="0.3">
      <c r="A99" s="43"/>
      <c r="B99" s="80"/>
      <c r="C99" s="80"/>
      <c r="D99" s="80"/>
      <c r="E99" s="80"/>
      <c r="F99" s="80"/>
      <c r="G99" s="80"/>
      <c r="H99" s="80"/>
      <c r="I99" s="80"/>
      <c r="J99" s="80"/>
      <c r="K99" s="80"/>
      <c r="L99" s="80"/>
      <c r="M99" s="80"/>
      <c r="N99" s="80"/>
      <c r="O99" s="80"/>
      <c r="P99" s="80"/>
      <c r="Q99" s="80"/>
      <c r="R99" s="80"/>
      <c r="S99" s="80"/>
      <c r="T99" s="80"/>
      <c r="U99" s="80"/>
      <c r="V99" s="80"/>
      <c r="W99" s="100"/>
      <c r="X99" s="100"/>
      <c r="Y99" s="92"/>
      <c r="Z99" s="92"/>
      <c r="AA99" s="4"/>
    </row>
    <row r="100" spans="1:27" s="2" customFormat="1" x14ac:dyDescent="0.3">
      <c r="A100" s="99"/>
      <c r="B100" s="345" t="s">
        <v>381</v>
      </c>
      <c r="C100" s="345"/>
      <c r="D100" s="345"/>
      <c r="E100" s="345"/>
      <c r="F100" s="345"/>
      <c r="G100" s="345"/>
      <c r="H100" s="345"/>
      <c r="I100" s="345"/>
      <c r="J100" s="345"/>
      <c r="K100" s="345"/>
      <c r="L100" s="345"/>
      <c r="M100" s="345"/>
      <c r="N100" s="345"/>
      <c r="O100" s="345"/>
      <c r="P100" s="345"/>
      <c r="Q100" s="345"/>
      <c r="R100" s="345"/>
      <c r="S100" s="345"/>
      <c r="T100" s="345"/>
      <c r="U100" s="345"/>
      <c r="V100" s="345"/>
      <c r="W100" s="345"/>
      <c r="X100" s="345"/>
      <c r="Y100" s="92"/>
      <c r="Z100" s="92"/>
      <c r="AA100" s="4"/>
    </row>
    <row r="101" spans="1:27" s="2" customFormat="1" x14ac:dyDescent="0.3">
      <c r="A101" s="99"/>
      <c r="B101" s="368" t="s">
        <v>372</v>
      </c>
      <c r="C101" s="368"/>
      <c r="D101" s="368"/>
      <c r="E101" s="368"/>
      <c r="F101" s="368"/>
      <c r="G101" s="368"/>
      <c r="H101" s="368"/>
      <c r="I101" s="368"/>
      <c r="J101" s="368"/>
      <c r="K101" s="368"/>
      <c r="L101" s="368"/>
      <c r="M101" s="368"/>
      <c r="N101" s="368"/>
      <c r="O101" s="368"/>
      <c r="P101" s="368"/>
      <c r="Q101" s="368"/>
      <c r="R101" s="368"/>
      <c r="S101" s="368"/>
      <c r="T101" s="368"/>
      <c r="U101" s="368"/>
      <c r="V101" s="368"/>
      <c r="W101" s="95"/>
      <c r="X101" s="95">
        <f>SUM(Q37)</f>
        <v>0</v>
      </c>
      <c r="Y101" s="92"/>
      <c r="Z101" s="92"/>
      <c r="AA101" s="4"/>
    </row>
    <row r="102" spans="1:27" s="2" customFormat="1" x14ac:dyDescent="0.3">
      <c r="A102" s="99"/>
      <c r="B102" s="368" t="s">
        <v>380</v>
      </c>
      <c r="C102" s="368"/>
      <c r="D102" s="368"/>
      <c r="E102" s="368"/>
      <c r="F102" s="368"/>
      <c r="G102" s="368"/>
      <c r="H102" s="368"/>
      <c r="I102" s="368"/>
      <c r="J102" s="368"/>
      <c r="K102" s="368"/>
      <c r="L102" s="368"/>
      <c r="M102" s="368"/>
      <c r="N102" s="368"/>
      <c r="O102" s="368"/>
      <c r="P102" s="368"/>
      <c r="Q102" s="368"/>
      <c r="R102" s="368"/>
      <c r="S102" s="368"/>
      <c r="T102" s="368"/>
      <c r="U102" s="368"/>
      <c r="V102" s="368"/>
      <c r="W102" s="95"/>
      <c r="X102" s="95">
        <f ca="1">0.1*(W87+X98+W63)</f>
        <v>0</v>
      </c>
      <c r="Y102" s="92"/>
      <c r="Z102" s="92"/>
      <c r="AA102" s="4"/>
    </row>
    <row r="103" spans="1:27" s="2" customFormat="1" x14ac:dyDescent="0.3">
      <c r="A103" s="99"/>
      <c r="B103" s="368" t="s">
        <v>373</v>
      </c>
      <c r="C103" s="368"/>
      <c r="D103" s="368"/>
      <c r="E103" s="368"/>
      <c r="F103" s="368"/>
      <c r="G103" s="368"/>
      <c r="H103" s="368"/>
      <c r="I103" s="368"/>
      <c r="J103" s="368"/>
      <c r="K103" s="368"/>
      <c r="L103" s="368"/>
      <c r="M103" s="368"/>
      <c r="N103" s="368"/>
      <c r="O103" s="368"/>
      <c r="P103" s="368"/>
      <c r="Q103" s="368"/>
      <c r="R103" s="368"/>
      <c r="S103" s="368"/>
      <c r="T103" s="368"/>
      <c r="U103" s="368"/>
      <c r="V103" s="368"/>
      <c r="W103" s="95"/>
      <c r="X103" s="95">
        <f>W66</f>
        <v>0</v>
      </c>
      <c r="Y103" s="92"/>
      <c r="Z103" s="92"/>
      <c r="AA103" s="4"/>
    </row>
    <row r="104" spans="1:27" s="2" customFormat="1" x14ac:dyDescent="0.3">
      <c r="A104" s="99"/>
      <c r="B104" s="368" t="s">
        <v>374</v>
      </c>
      <c r="C104" s="368"/>
      <c r="D104" s="368"/>
      <c r="E104" s="368"/>
      <c r="F104" s="368"/>
      <c r="G104" s="368"/>
      <c r="H104" s="368"/>
      <c r="I104" s="368"/>
      <c r="J104" s="368"/>
      <c r="K104" s="368"/>
      <c r="L104" s="368"/>
      <c r="M104" s="368"/>
      <c r="N104" s="368"/>
      <c r="O104" s="368"/>
      <c r="P104" s="368"/>
      <c r="Q104" s="368"/>
      <c r="R104" s="368"/>
      <c r="S104" s="368"/>
      <c r="T104" s="368"/>
      <c r="U104" s="368"/>
      <c r="V104" s="368"/>
      <c r="W104" s="95"/>
      <c r="X104" s="95">
        <f ca="1">MAX(X102-X103,0)</f>
        <v>0</v>
      </c>
      <c r="Y104" s="92"/>
      <c r="Z104" s="92"/>
      <c r="AA104" s="4"/>
    </row>
    <row r="105" spans="1:27" s="2" customFormat="1" x14ac:dyDescent="0.3">
      <c r="A105" s="99"/>
      <c r="B105" s="345" t="s">
        <v>375</v>
      </c>
      <c r="C105" s="345"/>
      <c r="D105" s="345"/>
      <c r="E105" s="345"/>
      <c r="F105" s="345"/>
      <c r="G105" s="345"/>
      <c r="H105" s="345"/>
      <c r="I105" s="345"/>
      <c r="J105" s="345"/>
      <c r="K105" s="345"/>
      <c r="L105" s="345"/>
      <c r="M105" s="345"/>
      <c r="N105" s="345"/>
      <c r="O105" s="345"/>
      <c r="P105" s="345"/>
      <c r="Q105" s="345"/>
      <c r="R105" s="345"/>
      <c r="S105" s="345"/>
      <c r="T105" s="345"/>
      <c r="U105" s="345"/>
      <c r="V105" s="345"/>
      <c r="W105" s="95"/>
      <c r="X105" s="95">
        <f ca="1">MIN(X101,X104)</f>
        <v>0</v>
      </c>
      <c r="Y105" s="92"/>
      <c r="Z105" s="92"/>
      <c r="AA105" s="4"/>
    </row>
    <row r="106" spans="1:27" s="2" customFormat="1" x14ac:dyDescent="0.3">
      <c r="A106" s="52"/>
      <c r="B106" s="467"/>
      <c r="C106" s="467"/>
      <c r="D106" s="467"/>
      <c r="E106" s="467"/>
      <c r="F106" s="467"/>
      <c r="G106" s="467"/>
      <c r="H106" s="467"/>
      <c r="I106" s="467"/>
      <c r="J106" s="467"/>
      <c r="K106" s="467"/>
      <c r="L106" s="467"/>
      <c r="M106" s="467"/>
      <c r="N106" s="467"/>
      <c r="O106" s="467"/>
      <c r="P106" s="467"/>
      <c r="Q106" s="467"/>
      <c r="R106" s="467"/>
      <c r="S106" s="467"/>
      <c r="T106" s="467"/>
      <c r="U106" s="467"/>
      <c r="V106" s="101"/>
      <c r="W106" s="425"/>
      <c r="X106" s="425"/>
      <c r="Y106" s="65"/>
      <c r="Z106" s="65"/>
      <c r="AA106" s="4"/>
    </row>
    <row r="107" spans="1:27" s="2" customFormat="1" x14ac:dyDescent="0.3">
      <c r="A107" s="52" t="s">
        <v>392</v>
      </c>
      <c r="B107" s="364" t="s">
        <v>371</v>
      </c>
      <c r="C107" s="364"/>
      <c r="D107" s="364"/>
      <c r="E107" s="364"/>
      <c r="F107" s="364"/>
      <c r="G107" s="364"/>
      <c r="H107" s="364"/>
      <c r="I107" s="364"/>
      <c r="J107" s="364"/>
      <c r="K107" s="364"/>
      <c r="L107" s="364"/>
      <c r="M107" s="364"/>
      <c r="N107" s="364"/>
      <c r="O107" s="364"/>
      <c r="P107" s="364"/>
      <c r="Q107" s="364"/>
      <c r="R107" s="364"/>
      <c r="S107" s="364"/>
      <c r="T107" s="364"/>
      <c r="U107" s="364"/>
      <c r="V107" s="364"/>
      <c r="W107" s="364"/>
      <c r="X107" s="364"/>
      <c r="Y107" s="65"/>
      <c r="Z107" s="65"/>
    </row>
    <row r="108" spans="1:27" s="2" customFormat="1" ht="15.75" customHeight="1" x14ac:dyDescent="0.3">
      <c r="A108" s="52"/>
      <c r="B108" s="379" t="s">
        <v>410</v>
      </c>
      <c r="C108" s="379"/>
      <c r="D108" s="379"/>
      <c r="E108" s="379"/>
      <c r="F108" s="379"/>
      <c r="G108" s="379"/>
      <c r="H108" s="379"/>
      <c r="I108" s="379"/>
      <c r="J108" s="379"/>
      <c r="K108" s="379"/>
      <c r="L108" s="379"/>
      <c r="M108" s="379"/>
      <c r="N108" s="379"/>
      <c r="O108" s="379"/>
      <c r="P108" s="379"/>
      <c r="Q108" s="379"/>
      <c r="R108" s="379"/>
      <c r="S108" s="379"/>
      <c r="T108" s="379"/>
      <c r="U108" s="379"/>
      <c r="V108" s="385"/>
      <c r="W108" s="382">
        <f ca="1">X75</f>
        <v>0</v>
      </c>
      <c r="X108" s="382"/>
      <c r="Y108" s="67"/>
      <c r="Z108" s="67"/>
      <c r="AA108" s="59" t="s">
        <v>616</v>
      </c>
    </row>
    <row r="109" spans="1:27" s="2" customFormat="1" ht="15.75" customHeight="1" x14ac:dyDescent="0.3">
      <c r="A109" s="52"/>
      <c r="B109" s="379" t="s">
        <v>409</v>
      </c>
      <c r="C109" s="379"/>
      <c r="D109" s="379"/>
      <c r="E109" s="379"/>
      <c r="F109" s="379"/>
      <c r="G109" s="379"/>
      <c r="H109" s="379"/>
      <c r="I109" s="379"/>
      <c r="J109" s="379"/>
      <c r="K109" s="379"/>
      <c r="L109" s="379"/>
      <c r="M109" s="379"/>
      <c r="N109" s="379"/>
      <c r="O109" s="379"/>
      <c r="P109" s="379"/>
      <c r="Q109" s="379"/>
      <c r="R109" s="379"/>
      <c r="S109" s="379"/>
      <c r="T109" s="379"/>
      <c r="U109" s="379"/>
      <c r="V109" s="385"/>
      <c r="W109" s="382">
        <f ca="1">X79</f>
        <v>0</v>
      </c>
      <c r="X109" s="382"/>
      <c r="Y109" s="67"/>
      <c r="Z109" s="67"/>
      <c r="AA109" s="59" t="s">
        <v>402</v>
      </c>
    </row>
    <row r="110" spans="1:27" s="2" customFormat="1" ht="15.75" customHeight="1" x14ac:dyDescent="0.3">
      <c r="A110" s="52"/>
      <c r="B110" s="379" t="s">
        <v>408</v>
      </c>
      <c r="C110" s="379"/>
      <c r="D110" s="379"/>
      <c r="E110" s="379"/>
      <c r="F110" s="379"/>
      <c r="G110" s="379"/>
      <c r="H110" s="379"/>
      <c r="I110" s="379"/>
      <c r="J110" s="379"/>
      <c r="K110" s="379"/>
      <c r="L110" s="379"/>
      <c r="M110" s="379"/>
      <c r="N110" s="379"/>
      <c r="O110" s="379"/>
      <c r="P110" s="379"/>
      <c r="Q110" s="379"/>
      <c r="R110" s="379"/>
      <c r="S110" s="379"/>
      <c r="T110" s="379"/>
      <c r="U110" s="379"/>
      <c r="V110" s="385"/>
      <c r="W110" s="382">
        <f ca="1">X85</f>
        <v>0</v>
      </c>
      <c r="X110" s="382"/>
      <c r="Y110" s="67"/>
      <c r="Z110" s="67"/>
      <c r="AA110" s="59" t="s">
        <v>403</v>
      </c>
    </row>
    <row r="111" spans="1:27" s="2" customFormat="1" ht="15.75" customHeight="1" x14ac:dyDescent="0.3">
      <c r="A111" s="52"/>
      <c r="B111" s="379" t="s">
        <v>426</v>
      </c>
      <c r="C111" s="379"/>
      <c r="D111" s="379"/>
      <c r="E111" s="379"/>
      <c r="F111" s="379"/>
      <c r="G111" s="379"/>
      <c r="H111" s="379"/>
      <c r="I111" s="379"/>
      <c r="J111" s="379"/>
      <c r="K111" s="379"/>
      <c r="L111" s="379"/>
      <c r="M111" s="379"/>
      <c r="N111" s="379"/>
      <c r="O111" s="379"/>
      <c r="P111" s="379"/>
      <c r="Q111" s="379"/>
      <c r="R111" s="379"/>
      <c r="S111" s="379"/>
      <c r="T111" s="379"/>
      <c r="U111" s="379"/>
      <c r="V111" s="385"/>
      <c r="W111" s="382">
        <f ca="1">SUM(W108:X110)</f>
        <v>0</v>
      </c>
      <c r="X111" s="382"/>
      <c r="Y111" s="59"/>
      <c r="Z111" s="59"/>
      <c r="AA111" s="76"/>
    </row>
    <row r="112" spans="1:27" s="2" customFormat="1" ht="14.4" customHeight="1" x14ac:dyDescent="0.3">
      <c r="A112" s="52"/>
      <c r="B112" s="379" t="s">
        <v>428</v>
      </c>
      <c r="C112" s="379"/>
      <c r="D112" s="379"/>
      <c r="E112" s="379"/>
      <c r="F112" s="379"/>
      <c r="G112" s="379"/>
      <c r="H112" s="379"/>
      <c r="I112" s="379"/>
      <c r="J112" s="379"/>
      <c r="K112" s="379"/>
      <c r="L112" s="379"/>
      <c r="M112" s="379"/>
      <c r="N112" s="379"/>
      <c r="O112" s="379"/>
      <c r="P112" s="379"/>
      <c r="Q112" s="379"/>
      <c r="R112" s="379"/>
      <c r="S112" s="379"/>
      <c r="T112" s="379"/>
      <c r="U112" s="379"/>
      <c r="V112" s="385"/>
      <c r="W112" s="382">
        <f ca="1">X96</f>
        <v>0</v>
      </c>
      <c r="X112" s="382"/>
      <c r="Y112" s="71"/>
      <c r="Z112" s="86"/>
      <c r="AA112" s="76"/>
    </row>
    <row r="113" spans="1:27" s="2" customFormat="1" ht="14.4" customHeight="1" x14ac:dyDescent="0.3">
      <c r="A113" s="52"/>
      <c r="B113" s="379" t="s">
        <v>430</v>
      </c>
      <c r="C113" s="379"/>
      <c r="D113" s="379"/>
      <c r="E113" s="379"/>
      <c r="F113" s="379"/>
      <c r="G113" s="379"/>
      <c r="H113" s="379"/>
      <c r="I113" s="379"/>
      <c r="J113" s="379"/>
      <c r="K113" s="379"/>
      <c r="L113" s="379"/>
      <c r="M113" s="379"/>
      <c r="N113" s="379"/>
      <c r="O113" s="379"/>
      <c r="P113" s="379"/>
      <c r="Q113" s="379"/>
      <c r="R113" s="379"/>
      <c r="S113" s="379"/>
      <c r="T113" s="379"/>
      <c r="U113" s="379"/>
      <c r="V113" s="385"/>
      <c r="W113" s="382">
        <f ca="1">Y96</f>
        <v>0</v>
      </c>
      <c r="X113" s="382"/>
      <c r="Y113" s="71"/>
      <c r="Z113" s="86"/>
      <c r="AA113" s="76"/>
    </row>
    <row r="114" spans="1:27" s="2" customFormat="1" ht="15.75" customHeight="1" x14ac:dyDescent="0.3">
      <c r="A114" s="52"/>
      <c r="B114" s="379" t="s">
        <v>390</v>
      </c>
      <c r="C114" s="379"/>
      <c r="D114" s="379"/>
      <c r="E114" s="379"/>
      <c r="F114" s="379"/>
      <c r="G114" s="379"/>
      <c r="H114" s="379"/>
      <c r="I114" s="379"/>
      <c r="J114" s="379"/>
      <c r="K114" s="379"/>
      <c r="L114" s="379"/>
      <c r="M114" s="379"/>
      <c r="N114" s="379"/>
      <c r="O114" s="379"/>
      <c r="P114" s="379"/>
      <c r="Q114" s="379"/>
      <c r="R114" s="379"/>
      <c r="S114" s="379"/>
      <c r="T114" s="379"/>
      <c r="U114" s="379"/>
      <c r="V114" s="385"/>
      <c r="W114" s="382">
        <f ca="1">X105</f>
        <v>0</v>
      </c>
      <c r="X114" s="382"/>
      <c r="Y114" s="71"/>
      <c r="Z114" s="86"/>
      <c r="AA114" s="76"/>
    </row>
    <row r="115" spans="1:27" s="2" customFormat="1" ht="9.6" customHeight="1" x14ac:dyDescent="0.3">
      <c r="A115" s="52"/>
      <c r="B115" s="370" t="s">
        <v>376</v>
      </c>
      <c r="C115" s="370"/>
      <c r="D115" s="370"/>
      <c r="E115" s="370"/>
      <c r="F115" s="370"/>
      <c r="G115" s="370"/>
      <c r="H115" s="370"/>
      <c r="I115" s="370"/>
      <c r="J115" s="370"/>
      <c r="K115" s="370"/>
      <c r="L115" s="370"/>
      <c r="M115" s="370"/>
      <c r="N115" s="370"/>
      <c r="O115" s="370"/>
      <c r="P115" s="370"/>
      <c r="Q115" s="370"/>
      <c r="R115" s="370"/>
      <c r="S115" s="370"/>
      <c r="T115" s="370"/>
      <c r="U115" s="370"/>
      <c r="V115" s="370"/>
      <c r="W115" s="347">
        <f ca="1">SUM(W111:X114)</f>
        <v>0</v>
      </c>
      <c r="X115" s="347"/>
      <c r="Y115" s="67"/>
      <c r="Z115" s="67"/>
      <c r="AA115" s="4"/>
    </row>
    <row r="116" spans="1:27" s="2" customFormat="1" ht="7.95" customHeight="1" x14ac:dyDescent="0.3">
      <c r="A116" s="12"/>
      <c r="B116" s="358"/>
      <c r="C116" s="358"/>
      <c r="D116" s="358"/>
      <c r="E116" s="358"/>
      <c r="F116" s="358"/>
      <c r="G116" s="358"/>
      <c r="H116" s="358"/>
      <c r="I116" s="358"/>
      <c r="J116" s="358"/>
      <c r="K116" s="358"/>
      <c r="L116" s="358"/>
      <c r="M116" s="358"/>
      <c r="N116" s="358"/>
      <c r="O116" s="358"/>
      <c r="P116" s="358"/>
      <c r="Q116" s="358"/>
      <c r="R116" s="358"/>
      <c r="S116" s="358"/>
      <c r="T116" s="358"/>
      <c r="U116" s="358"/>
      <c r="V116" s="358"/>
      <c r="W116" s="358"/>
      <c r="X116" s="358"/>
      <c r="AA116" s="4"/>
    </row>
    <row r="117" spans="1:27" s="2" customFormat="1" ht="14.4" customHeight="1" x14ac:dyDescent="0.3">
      <c r="A117" s="8"/>
      <c r="B117" s="364" t="s">
        <v>105</v>
      </c>
      <c r="C117" s="364"/>
      <c r="D117" s="364"/>
      <c r="E117" s="364"/>
      <c r="F117" s="364"/>
      <c r="G117" s="364"/>
      <c r="H117" s="364"/>
      <c r="I117" s="364"/>
      <c r="J117" s="364"/>
      <c r="K117" s="364"/>
      <c r="L117" s="364"/>
      <c r="M117" s="364"/>
      <c r="N117" s="364"/>
      <c r="O117" s="364"/>
      <c r="P117" s="364"/>
      <c r="Q117" s="364"/>
      <c r="R117" s="364"/>
      <c r="S117" s="364"/>
      <c r="T117" s="364"/>
      <c r="U117" s="364"/>
      <c r="V117" s="518"/>
      <c r="W117" s="464">
        <f ca="1">W115</f>
        <v>0</v>
      </c>
      <c r="X117" s="465"/>
      <c r="AA117"/>
    </row>
  </sheetData>
  <sheetProtection algorithmName="SHA-512" hashValue="ZbAJ1WiOUGqG8fzYuQN3up8oSGp6qu+aMz2RnY5YXE7FMZVR9x1v0tTgHtvwM5SBysGNWAho2D0reCekSwDr8A==" saltValue="reaK0W/Cg6gjVIl/taNLfQ==" spinCount="100000" sheet="1" objects="1" scenarios="1" selectLockedCells="1" selectUnlockedCells="1"/>
  <mergeCells count="198">
    <mergeCell ref="B9:P9"/>
    <mergeCell ref="Q9:X9"/>
    <mergeCell ref="AA9:AE9"/>
    <mergeCell ref="B10:P10"/>
    <mergeCell ref="Q10:X10"/>
    <mergeCell ref="AA10:AE10"/>
    <mergeCell ref="B4:X4"/>
    <mergeCell ref="B6:X6"/>
    <mergeCell ref="B7:X7"/>
    <mergeCell ref="B8:P8"/>
    <mergeCell ref="Q8:X8"/>
    <mergeCell ref="AA8:AE8"/>
    <mergeCell ref="B13:P13"/>
    <mergeCell ref="Q13:X13"/>
    <mergeCell ref="AA13:AE13"/>
    <mergeCell ref="B14:P14"/>
    <mergeCell ref="Q14:X14"/>
    <mergeCell ref="AA14:AE14"/>
    <mergeCell ref="B11:P11"/>
    <mergeCell ref="Q11:X11"/>
    <mergeCell ref="AA11:AE11"/>
    <mergeCell ref="B12:P12"/>
    <mergeCell ref="Q12:X12"/>
    <mergeCell ref="AA12:AE12"/>
    <mergeCell ref="B18:P18"/>
    <mergeCell ref="Q18:U18"/>
    <mergeCell ref="W18:X18"/>
    <mergeCell ref="AA18:AE18"/>
    <mergeCell ref="B19:P19"/>
    <mergeCell ref="Q19:U19"/>
    <mergeCell ref="W19:X19"/>
    <mergeCell ref="AA19:AE19"/>
    <mergeCell ref="B15:X15"/>
    <mergeCell ref="B16:X16"/>
    <mergeCell ref="B17:P17"/>
    <mergeCell ref="Q17:U17"/>
    <mergeCell ref="W17:X17"/>
    <mergeCell ref="AA17:AE17"/>
    <mergeCell ref="B22:P22"/>
    <mergeCell ref="Q22:U22"/>
    <mergeCell ref="W22:X22"/>
    <mergeCell ref="AA22:AE22"/>
    <mergeCell ref="B23:P23"/>
    <mergeCell ref="Q23:U23"/>
    <mergeCell ref="W23:X23"/>
    <mergeCell ref="AA23:AE23"/>
    <mergeCell ref="B20:P20"/>
    <mergeCell ref="Q20:U20"/>
    <mergeCell ref="W20:X20"/>
    <mergeCell ref="AA20:AE20"/>
    <mergeCell ref="B21:P21"/>
    <mergeCell ref="Q21:U21"/>
    <mergeCell ref="W21:X21"/>
    <mergeCell ref="AA21:AE21"/>
    <mergeCell ref="B28:X28"/>
    <mergeCell ref="B29:P29"/>
    <mergeCell ref="Q29:U29"/>
    <mergeCell ref="W29:X29"/>
    <mergeCell ref="B30:P30"/>
    <mergeCell ref="Q30:U30"/>
    <mergeCell ref="W30:X30"/>
    <mergeCell ref="B24:X24"/>
    <mergeCell ref="AA24:AE24"/>
    <mergeCell ref="B25:P25"/>
    <mergeCell ref="Q25:U25"/>
    <mergeCell ref="W25:X25"/>
    <mergeCell ref="B27:X27"/>
    <mergeCell ref="B33:P33"/>
    <mergeCell ref="Q33:U33"/>
    <mergeCell ref="W33:X33"/>
    <mergeCell ref="B34:P34"/>
    <mergeCell ref="Q34:U34"/>
    <mergeCell ref="W34:X34"/>
    <mergeCell ref="B31:P31"/>
    <mergeCell ref="Q31:U31"/>
    <mergeCell ref="W31:X31"/>
    <mergeCell ref="B32:P32"/>
    <mergeCell ref="Q32:U32"/>
    <mergeCell ref="W32:X32"/>
    <mergeCell ref="B38:X38"/>
    <mergeCell ref="B39:X39"/>
    <mergeCell ref="B40:X40"/>
    <mergeCell ref="B41:X41"/>
    <mergeCell ref="B42:X42"/>
    <mergeCell ref="B43:X43"/>
    <mergeCell ref="B35:P35"/>
    <mergeCell ref="Q35:U35"/>
    <mergeCell ref="W35:X35"/>
    <mergeCell ref="B36:X36"/>
    <mergeCell ref="B37:P37"/>
    <mergeCell ref="Q37:U37"/>
    <mergeCell ref="W37:X37"/>
    <mergeCell ref="B44:X44"/>
    <mergeCell ref="B45:X45"/>
    <mergeCell ref="B46:X46"/>
    <mergeCell ref="B47:Z47"/>
    <mergeCell ref="AA47:AA49"/>
    <mergeCell ref="B48:C48"/>
    <mergeCell ref="D48:X48"/>
    <mergeCell ref="B49:V49"/>
    <mergeCell ref="W49:X49"/>
    <mergeCell ref="B53:V53"/>
    <mergeCell ref="W53:X53"/>
    <mergeCell ref="B54:V54"/>
    <mergeCell ref="W54:X54"/>
    <mergeCell ref="B56:X56"/>
    <mergeCell ref="B57:C57"/>
    <mergeCell ref="D57:X57"/>
    <mergeCell ref="B50:V50"/>
    <mergeCell ref="W50:X50"/>
    <mergeCell ref="B51:V51"/>
    <mergeCell ref="W51:X51"/>
    <mergeCell ref="B52:V52"/>
    <mergeCell ref="W52:X52"/>
    <mergeCell ref="B61:X61"/>
    <mergeCell ref="B62:X62"/>
    <mergeCell ref="B63:V63"/>
    <mergeCell ref="W63:X63"/>
    <mergeCell ref="B64:V64"/>
    <mergeCell ref="W64:X64"/>
    <mergeCell ref="B58:V58"/>
    <mergeCell ref="W58:X58"/>
    <mergeCell ref="B59:V59"/>
    <mergeCell ref="W59:X59"/>
    <mergeCell ref="B60:V60"/>
    <mergeCell ref="W60:X60"/>
    <mergeCell ref="B68:V68"/>
    <mergeCell ref="W68:X68"/>
    <mergeCell ref="B69:V69"/>
    <mergeCell ref="W69:X69"/>
    <mergeCell ref="B70:X70"/>
    <mergeCell ref="B71:X71"/>
    <mergeCell ref="B65:V65"/>
    <mergeCell ref="W65:X65"/>
    <mergeCell ref="B66:V66"/>
    <mergeCell ref="W66:X66"/>
    <mergeCell ref="B67:V67"/>
    <mergeCell ref="W67:X67"/>
    <mergeCell ref="B75:V75"/>
    <mergeCell ref="B77:V77"/>
    <mergeCell ref="B78:V78"/>
    <mergeCell ref="B79:V79"/>
    <mergeCell ref="B81:V81"/>
    <mergeCell ref="B82:V82"/>
    <mergeCell ref="B72:V72"/>
    <mergeCell ref="W72:X72"/>
    <mergeCell ref="B73:V73"/>
    <mergeCell ref="W73:X73"/>
    <mergeCell ref="B74:V74"/>
    <mergeCell ref="W74:X74"/>
    <mergeCell ref="B87:V87"/>
    <mergeCell ref="W87:X87"/>
    <mergeCell ref="B89:X89"/>
    <mergeCell ref="B91:V91"/>
    <mergeCell ref="W91:X91"/>
    <mergeCell ref="B92:V92"/>
    <mergeCell ref="W92:X92"/>
    <mergeCell ref="W82:X82"/>
    <mergeCell ref="B83:V83"/>
    <mergeCell ref="W83:X83"/>
    <mergeCell ref="B84:V84"/>
    <mergeCell ref="W84:X84"/>
    <mergeCell ref="B85:V85"/>
    <mergeCell ref="B98:W98"/>
    <mergeCell ref="B100:X100"/>
    <mergeCell ref="B101:V101"/>
    <mergeCell ref="B102:V102"/>
    <mergeCell ref="B103:V103"/>
    <mergeCell ref="B104:V104"/>
    <mergeCell ref="B93:V93"/>
    <mergeCell ref="W93:X93"/>
    <mergeCell ref="B94:V94"/>
    <mergeCell ref="W94:X94"/>
    <mergeCell ref="B95:V95"/>
    <mergeCell ref="B96:V96"/>
    <mergeCell ref="B109:V109"/>
    <mergeCell ref="W109:X109"/>
    <mergeCell ref="B110:V110"/>
    <mergeCell ref="W110:X110"/>
    <mergeCell ref="B111:V111"/>
    <mergeCell ref="W111:X111"/>
    <mergeCell ref="B105:V105"/>
    <mergeCell ref="B106:U106"/>
    <mergeCell ref="W106:X106"/>
    <mergeCell ref="B107:X107"/>
    <mergeCell ref="B108:V108"/>
    <mergeCell ref="W108:X108"/>
    <mergeCell ref="B115:V115"/>
    <mergeCell ref="W115:X115"/>
    <mergeCell ref="B116:X116"/>
    <mergeCell ref="B117:V117"/>
    <mergeCell ref="W117:X117"/>
    <mergeCell ref="B112:V112"/>
    <mergeCell ref="W112:X112"/>
    <mergeCell ref="B113:V113"/>
    <mergeCell ref="W113:X113"/>
    <mergeCell ref="B114:V114"/>
    <mergeCell ref="W114:X114"/>
  </mergeCells>
  <conditionalFormatting sqref="W59:X59">
    <cfRule type="expression" dxfId="4" priority="17">
      <formula>W59=""</formula>
    </cfRule>
  </conditionalFormatting>
  <conditionalFormatting sqref="W58:X58">
    <cfRule type="expression" dxfId="3" priority="15">
      <formula>W58=""</formula>
    </cfRule>
  </conditionalFormatting>
  <conditionalFormatting sqref="Q9:Q14">
    <cfRule type="expression" dxfId="2" priority="9">
      <formula>$Q$363="Kies zorgvorm"</formula>
    </cfRule>
  </conditionalFormatting>
  <conditionalFormatting sqref="Q30:Q35">
    <cfRule type="expression" dxfId="1" priority="6">
      <formula>$Q$384=""</formula>
    </cfRule>
  </conditionalFormatting>
  <conditionalFormatting sqref="W63:X66">
    <cfRule type="expression" dxfId="0" priority="1">
      <formula>W63=""</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promptTitle="Kies" xr:uid="{CBB1E804-8E9F-4F24-9F61-F8FD9C1FCA6C}">
          <x14:formula1>
            <xm:f>BRON!$B$148:$B$151</xm:f>
          </x14:formula1>
          <xm:sqref>Q9:Q14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p:properties xmlns:p="http://schemas.microsoft.com/office/2006/metadata/properties" xmlns:xsi="http://www.w3.org/2001/XMLSchema-instance" xmlns:pc="http://schemas.microsoft.com/office/infopath/2007/PartnerControls">
  <documentManagement>
    <_Flow_SignoffStatus xmlns="08099733-7afa-4f60-ab30-9230dd4142d0" xsi:nil="true"/>
    <lcf76f155ced4ddcb4097134ff3c332f xmlns="08099733-7afa-4f60-ab30-9230dd4142d0">
      <Terms xmlns="http://schemas.microsoft.com/office/infopath/2007/PartnerControls"/>
    </lcf76f155ced4ddcb4097134ff3c332f>
    <TaxCatchAll xmlns="9a9ec0f0-7796-43d0-ac1f-4c8c46ee0bd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DB4554C186E8EB4880D9DE32EB75A7EE" ma:contentTypeVersion="17" ma:contentTypeDescription="Een nieuw document maken." ma:contentTypeScope="" ma:versionID="98d9a3bc29834fba66f11c4ca556ea53">
  <xsd:schema xmlns:xsd="http://www.w3.org/2001/XMLSchema" xmlns:xs="http://www.w3.org/2001/XMLSchema" xmlns:p="http://schemas.microsoft.com/office/2006/metadata/properties" xmlns:ns2="08099733-7afa-4f60-ab30-9230dd4142d0" xmlns:ns3="da59bcab-dc31-4d65-8696-ba653de1c564" xmlns:ns4="9a9ec0f0-7796-43d0-ac1f-4c8c46ee0bd1" targetNamespace="http://schemas.microsoft.com/office/2006/metadata/properties" ma:root="true" ma:fieldsID="f3c8dd2a41ca96f6f0f965e77126fe5d" ns2:_="" ns3:_="" ns4:_="">
    <xsd:import namespace="08099733-7afa-4f60-ab30-9230dd4142d0"/>
    <xsd:import namespace="da59bcab-dc31-4d65-8696-ba653de1c564"/>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_Flow_SignoffStatus"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099733-7afa-4f60-ab30-9230dd4142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_Flow_SignoffStatus" ma:index="18" nillable="true" ma:displayName="Afmeldingsstatus" ma:internalName="Afmeldingsstatus">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6"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E1E797-578B-4396-934A-C70AA02B6AB3}">
  <ds:schemaRefs>
    <ds:schemaRef ds:uri="http://schemas.microsoft.com/DataMashup"/>
  </ds:schemaRefs>
</ds:datastoreItem>
</file>

<file path=customXml/itemProps2.xml><?xml version="1.0" encoding="utf-8"?>
<ds:datastoreItem xmlns:ds="http://schemas.openxmlformats.org/officeDocument/2006/customXml" ds:itemID="{25277208-7879-49BD-B678-394F71380E5A}">
  <ds:schemaRefs>
    <ds:schemaRef ds:uri="http://purl.org/dc/terms/"/>
    <ds:schemaRef ds:uri="http://purl.org/dc/dcmitype/"/>
    <ds:schemaRef ds:uri="http://schemas.microsoft.com/office/2006/documentManagement/types"/>
    <ds:schemaRef ds:uri="9a9ec0f0-7796-43d0-ac1f-4c8c46ee0bd1"/>
    <ds:schemaRef ds:uri="http://purl.org/dc/elements/1.1/"/>
    <ds:schemaRef ds:uri="http://schemas.microsoft.com/office/infopath/2007/PartnerControls"/>
    <ds:schemaRef ds:uri="da59bcab-dc31-4d65-8696-ba653de1c564"/>
    <ds:schemaRef ds:uri="http://schemas.openxmlformats.org/package/2006/metadata/core-properties"/>
    <ds:schemaRef ds:uri="08099733-7afa-4f60-ab30-9230dd4142d0"/>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FD87037D-3D66-481A-BA1F-1A933B29E831}">
  <ds:schemaRefs>
    <ds:schemaRef ds:uri="http://schemas.microsoft.com/sharepoint/v3/contenttype/forms"/>
  </ds:schemaRefs>
</ds:datastoreItem>
</file>

<file path=customXml/itemProps4.xml><?xml version="1.0" encoding="utf-8"?>
<ds:datastoreItem xmlns:ds="http://schemas.openxmlformats.org/officeDocument/2006/customXml" ds:itemID="{C9BF253C-B7C1-4244-8FA9-B1BDB3D35F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099733-7afa-4f60-ab30-9230dd4142d0"/>
    <ds:schemaRef ds:uri="da59bcab-dc31-4d65-8696-ba653de1c564"/>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39</vt:i4>
      </vt:variant>
    </vt:vector>
  </HeadingPairs>
  <TitlesOfParts>
    <vt:vector size="46" baseType="lpstr">
      <vt:lpstr>PROCEDURE</vt:lpstr>
      <vt:lpstr>AANVRAAG</vt:lpstr>
      <vt:lpstr>EVALUATIE</vt:lpstr>
      <vt:lpstr>BETALING</vt:lpstr>
      <vt:lpstr>OVERZICHTSLIJST</vt:lpstr>
      <vt:lpstr>BRON</vt:lpstr>
      <vt:lpstr>cap.</vt:lpstr>
      <vt:lpstr>AANVRAAG!Afdrukbereik</vt:lpstr>
      <vt:lpstr>BETALING!Afdrukbereik</vt:lpstr>
      <vt:lpstr>EVALUATIE!Afdrukbereik</vt:lpstr>
      <vt:lpstr>beoordeling</vt:lpstr>
      <vt:lpstr>brand</vt:lpstr>
      <vt:lpstr>BT</vt:lpstr>
      <vt:lpstr>conclusie</vt:lpstr>
      <vt:lpstr>entiteit</vt:lpstr>
      <vt:lpstr>geen</vt:lpstr>
      <vt:lpstr>genotsrecht</vt:lpstr>
      <vt:lpstr>ja</vt:lpstr>
      <vt:lpstr>keuze</vt:lpstr>
      <vt:lpstr>kies</vt:lpstr>
      <vt:lpstr>kies1</vt:lpstr>
      <vt:lpstr>kies2</vt:lpstr>
      <vt:lpstr>ListLVIPA</vt:lpstr>
      <vt:lpstr>ListLVIPA2</vt:lpstr>
      <vt:lpstr>ListLVIPA3</vt:lpstr>
      <vt:lpstr>ListLVIPA4</vt:lpstr>
      <vt:lpstr>ListLVIPA5</vt:lpstr>
      <vt:lpstr>ListLVIPA6</vt:lpstr>
      <vt:lpstr>medeaanvrager</vt:lpstr>
      <vt:lpstr>nee</vt:lpstr>
      <vt:lpstr>Nieuwbouw</vt:lpstr>
      <vt:lpstr>ontvankelijkheid</vt:lpstr>
      <vt:lpstr>Proj2</vt:lpstr>
      <vt:lpstr>Proj3</vt:lpstr>
      <vt:lpstr>Proj4</vt:lpstr>
      <vt:lpstr>Proj5</vt:lpstr>
      <vt:lpstr>Proj6</vt:lpstr>
      <vt:lpstr>project2</vt:lpstr>
      <vt:lpstr>project3</vt:lpstr>
      <vt:lpstr>project4</vt:lpstr>
      <vt:lpstr>project5</vt:lpstr>
      <vt:lpstr>project6</vt:lpstr>
      <vt:lpstr>sector</vt:lpstr>
      <vt:lpstr>Uitbreiding</vt:lpstr>
      <vt:lpstr>Verbouwing</vt:lpstr>
      <vt:lpstr>zorgvorm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Bogaert, Els 1G2B</dc:creator>
  <cp:keywords/>
  <dc:description/>
  <cp:lastModifiedBy>Cousaert Christophe</cp:lastModifiedBy>
  <cp:revision/>
  <cp:lastPrinted>2024-09-24T15:21:06Z</cp:lastPrinted>
  <dcterms:created xsi:type="dcterms:W3CDTF">2020-10-21T13:26:24Z</dcterms:created>
  <dcterms:modified xsi:type="dcterms:W3CDTF">2024-10-15T06:18:47Z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0x010100DB4554C186E8EB4880D9DE32EB75A7EE</vt:lpwstr>
  </property>
  <property fmtid="{D5CDD505-2E9C-101B-9397-08002B2CF9AE}" pid="3" name="MediaServiceImageTags">
    <vt:lpwstr/>
  </property>
</Properties>
</file>