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vlaamseoverheid.sharepoint.com/sites/vipa/organisatie/communicatie/1. Website1/Goedgekeurde projecten/"/>
    </mc:Choice>
  </mc:AlternateContent>
  <xr:revisionPtr revIDLastSave="0" documentId="8_{365B9303-60D7-4797-8AB1-BB01DD525AFF}" xr6:coauthVersionLast="47" xr6:coauthVersionMax="47" xr10:uidLastSave="{00000000-0000-0000-0000-000000000000}"/>
  <bookViews>
    <workbookView xWindow="-120" yWindow="-120" windowWidth="29040" windowHeight="15840" tabRatio="836" xr2:uid="{00000000-000D-0000-FFFF-FFFF00000000}"/>
  </bookViews>
  <sheets>
    <sheet name="Klassieke betoelaging" sheetId="39" r:id="rId1"/>
    <sheet name="Agressie-subsidies" sheetId="42" r:id="rId2"/>
    <sheet name="Infrastructuurforfait PMH" sheetId="43" r:id="rId3"/>
    <sheet name="Strategisch forfait ZH" sheetId="40" r:id="rId4"/>
    <sheet name="Instandhoudingsforfait ZH" sheetId="46" r:id="rId5"/>
    <sheet name="Toestelfinanciering ZH" sheetId="47" r:id="rId6"/>
    <sheet name="klimaatsubsidies" sheetId="44" r:id="rId7"/>
    <sheet name="Totaal subsidies" sheetId="45" r:id="rId8"/>
    <sheet name="Blad16" sheetId="16" state="hidden" r:id="rId9"/>
    <sheet name="Blad17" sheetId="17" state="hidden" r:id="rId10"/>
    <sheet name="Blad1" sheetId="18" state="hidden" r:id="rId11"/>
  </sheets>
  <externalReferences>
    <externalReference r:id="rId12"/>
  </externalReferences>
  <definedNames>
    <definedName name="_xlnm._FilterDatabase" localSheetId="0" hidden="1">'Klassieke betoelaging'!$J$1:$J$136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2" i="39" l="1"/>
  <c r="G118" i="39"/>
  <c r="G80" i="39"/>
  <c r="G70" i="39"/>
  <c r="G46" i="39"/>
  <c r="G26" i="39"/>
  <c r="G22" i="39"/>
  <c r="G4" i="39"/>
  <c r="G132" i="39" s="1"/>
  <c r="B7" i="45"/>
  <c r="B8" i="45"/>
  <c r="F100" i="46" l="1"/>
  <c r="I17" i="46"/>
  <c r="I15" i="46"/>
  <c r="I14" i="46"/>
  <c r="I13" i="46"/>
  <c r="I12" i="46"/>
  <c r="I11" i="46"/>
  <c r="I11" i="47"/>
  <c r="I12" i="47"/>
  <c r="I13" i="47"/>
  <c r="I14" i="47"/>
  <c r="I15" i="47"/>
  <c r="I17" i="47"/>
  <c r="F100" i="47"/>
  <c r="I16" i="46" l="1"/>
  <c r="I18" i="46" s="1"/>
  <c r="I16" i="47"/>
  <c r="I18" i="47" s="1"/>
  <c r="N91" i="39" l="1"/>
  <c r="G12" i="43" l="1"/>
  <c r="G11" i="43"/>
  <c r="G10" i="43"/>
  <c r="G8" i="43"/>
  <c r="G7" i="43"/>
  <c r="G6" i="43"/>
  <c r="G4" i="43" l="1"/>
  <c r="B5" i="45" s="1"/>
  <c r="H4" i="40"/>
  <c r="B6" i="45" s="1"/>
  <c r="H577" i="44"/>
  <c r="G577" i="44"/>
  <c r="F577" i="44"/>
  <c r="E577" i="44"/>
  <c r="D577" i="44"/>
  <c r="C577" i="44"/>
  <c r="B577" i="44"/>
  <c r="H576" i="44"/>
  <c r="G576" i="44"/>
  <c r="F576" i="44"/>
  <c r="E576" i="44"/>
  <c r="D576" i="44"/>
  <c r="C576" i="44"/>
  <c r="B576" i="44"/>
  <c r="H575" i="44"/>
  <c r="G575" i="44"/>
  <c r="F575" i="44"/>
  <c r="E575" i="44"/>
  <c r="D575" i="44"/>
  <c r="C575" i="44"/>
  <c r="B575" i="44"/>
  <c r="H574" i="44"/>
  <c r="G574" i="44"/>
  <c r="F574" i="44"/>
  <c r="E574" i="44"/>
  <c r="D574" i="44"/>
  <c r="C574" i="44"/>
  <c r="B574" i="44"/>
  <c r="H573" i="44"/>
  <c r="G573" i="44"/>
  <c r="F573" i="44"/>
  <c r="E573" i="44"/>
  <c r="D573" i="44"/>
  <c r="C573" i="44"/>
  <c r="B573" i="44"/>
  <c r="H572" i="44"/>
  <c r="G572" i="44"/>
  <c r="F572" i="44"/>
  <c r="E572" i="44"/>
  <c r="D572" i="44"/>
  <c r="C572" i="44"/>
  <c r="B572" i="44"/>
  <c r="H571" i="44"/>
  <c r="G571" i="44"/>
  <c r="F571" i="44"/>
  <c r="E571" i="44"/>
  <c r="D571" i="44"/>
  <c r="C571" i="44"/>
  <c r="B571" i="44"/>
  <c r="H570" i="44"/>
  <c r="G570" i="44"/>
  <c r="F570" i="44"/>
  <c r="E570" i="44"/>
  <c r="D570" i="44"/>
  <c r="C570" i="44"/>
  <c r="B570" i="44"/>
  <c r="H569" i="44"/>
  <c r="G569" i="44"/>
  <c r="F569" i="44"/>
  <c r="E569" i="44"/>
  <c r="D569" i="44"/>
  <c r="C569" i="44"/>
  <c r="B569" i="44"/>
  <c r="H568" i="44"/>
  <c r="G568" i="44"/>
  <c r="F568" i="44"/>
  <c r="E568" i="44"/>
  <c r="D568" i="44"/>
  <c r="C568" i="44"/>
  <c r="B568" i="44"/>
  <c r="H567" i="44"/>
  <c r="G567" i="44"/>
  <c r="F567" i="44"/>
  <c r="E567" i="44"/>
  <c r="D567" i="44"/>
  <c r="C567" i="44"/>
  <c r="B567" i="44"/>
  <c r="H566" i="44"/>
  <c r="G566" i="44"/>
  <c r="F566" i="44"/>
  <c r="E566" i="44"/>
  <c r="D566" i="44"/>
  <c r="C566" i="44"/>
  <c r="B566" i="44"/>
  <c r="H565" i="44"/>
  <c r="G565" i="44"/>
  <c r="F565" i="44"/>
  <c r="E565" i="44"/>
  <c r="D565" i="44"/>
  <c r="C565" i="44"/>
  <c r="B565" i="44"/>
  <c r="H564" i="44"/>
  <c r="G564" i="44"/>
  <c r="F564" i="44"/>
  <c r="E564" i="44"/>
  <c r="D564" i="44"/>
  <c r="C564" i="44"/>
  <c r="B564" i="44"/>
  <c r="H563" i="44"/>
  <c r="G563" i="44"/>
  <c r="F563" i="44"/>
  <c r="E563" i="44"/>
  <c r="D563" i="44"/>
  <c r="C563" i="44"/>
  <c r="B563" i="44"/>
  <c r="H562" i="44"/>
  <c r="G562" i="44"/>
  <c r="F562" i="44"/>
  <c r="E562" i="44"/>
  <c r="D562" i="44"/>
  <c r="C562" i="44"/>
  <c r="B562" i="44"/>
  <c r="H561" i="44"/>
  <c r="G561" i="44"/>
  <c r="F561" i="44"/>
  <c r="E561" i="44"/>
  <c r="D561" i="44"/>
  <c r="C561" i="44"/>
  <c r="B561" i="44"/>
  <c r="H560" i="44"/>
  <c r="G560" i="44"/>
  <c r="F560" i="44"/>
  <c r="E560" i="44"/>
  <c r="D560" i="44"/>
  <c r="C560" i="44"/>
  <c r="B560" i="44"/>
  <c r="H559" i="44"/>
  <c r="G559" i="44"/>
  <c r="F559" i="44"/>
  <c r="E559" i="44"/>
  <c r="D559" i="44"/>
  <c r="C559" i="44"/>
  <c r="B559" i="44"/>
  <c r="H558" i="44"/>
  <c r="G558" i="44"/>
  <c r="F558" i="44"/>
  <c r="E558" i="44"/>
  <c r="D558" i="44"/>
  <c r="C558" i="44"/>
  <c r="B558" i="44"/>
  <c r="H557" i="44"/>
  <c r="G557" i="44"/>
  <c r="F557" i="44"/>
  <c r="E557" i="44"/>
  <c r="D557" i="44"/>
  <c r="C557" i="44"/>
  <c r="B557" i="44"/>
  <c r="H556" i="44"/>
  <c r="G556" i="44"/>
  <c r="F556" i="44"/>
  <c r="E556" i="44"/>
  <c r="D556" i="44"/>
  <c r="C556" i="44"/>
  <c r="B556" i="44"/>
  <c r="H555" i="44"/>
  <c r="G555" i="44"/>
  <c r="F555" i="44"/>
  <c r="E555" i="44"/>
  <c r="D555" i="44"/>
  <c r="C555" i="44"/>
  <c r="B555" i="44"/>
  <c r="H554" i="44"/>
  <c r="G554" i="44"/>
  <c r="F554" i="44"/>
  <c r="E554" i="44"/>
  <c r="D554" i="44"/>
  <c r="C554" i="44"/>
  <c r="B554" i="44"/>
  <c r="H553" i="44"/>
  <c r="G553" i="44"/>
  <c r="F553" i="44"/>
  <c r="E553" i="44"/>
  <c r="D553" i="44"/>
  <c r="C553" i="44"/>
  <c r="B553" i="44"/>
  <c r="H552" i="44"/>
  <c r="G552" i="44"/>
  <c r="F552" i="44"/>
  <c r="E552" i="44"/>
  <c r="D552" i="44"/>
  <c r="C552" i="44"/>
  <c r="B552" i="44"/>
  <c r="H551" i="44"/>
  <c r="G551" i="44"/>
  <c r="F551" i="44"/>
  <c r="E551" i="44"/>
  <c r="D551" i="44"/>
  <c r="C551" i="44"/>
  <c r="B551" i="44"/>
  <c r="H550" i="44"/>
  <c r="G550" i="44"/>
  <c r="F550" i="44"/>
  <c r="E550" i="44"/>
  <c r="D550" i="44"/>
  <c r="C550" i="44"/>
  <c r="B550" i="44"/>
  <c r="H549" i="44"/>
  <c r="G549" i="44"/>
  <c r="F549" i="44"/>
  <c r="E549" i="44"/>
  <c r="D549" i="44"/>
  <c r="C549" i="44"/>
  <c r="B549" i="44"/>
  <c r="H548" i="44"/>
  <c r="G548" i="44"/>
  <c r="F548" i="44"/>
  <c r="E548" i="44"/>
  <c r="D548" i="44"/>
  <c r="C548" i="44"/>
  <c r="B548" i="44"/>
  <c r="H547" i="44"/>
  <c r="G547" i="44"/>
  <c r="F547" i="44"/>
  <c r="E547" i="44"/>
  <c r="D547" i="44"/>
  <c r="C547" i="44"/>
  <c r="B547" i="44"/>
  <c r="H546" i="44"/>
  <c r="G546" i="44"/>
  <c r="F546" i="44"/>
  <c r="E546" i="44"/>
  <c r="D546" i="44"/>
  <c r="C546" i="44"/>
  <c r="B546" i="44"/>
  <c r="H545" i="44"/>
  <c r="G545" i="44"/>
  <c r="F545" i="44"/>
  <c r="E545" i="44"/>
  <c r="D545" i="44"/>
  <c r="C545" i="44"/>
  <c r="B545" i="44"/>
  <c r="H544" i="44"/>
  <c r="G544" i="44"/>
  <c r="F544" i="44"/>
  <c r="E544" i="44"/>
  <c r="D544" i="44"/>
  <c r="C544" i="44"/>
  <c r="B544" i="44"/>
  <c r="H543" i="44"/>
  <c r="G543" i="44"/>
  <c r="F543" i="44"/>
  <c r="E543" i="44"/>
  <c r="D543" i="44"/>
  <c r="C543" i="44"/>
  <c r="B543" i="44"/>
  <c r="H542" i="44"/>
  <c r="G542" i="44"/>
  <c r="F542" i="44"/>
  <c r="E542" i="44"/>
  <c r="D542" i="44"/>
  <c r="C542" i="44"/>
  <c r="B542" i="44"/>
  <c r="H541" i="44"/>
  <c r="G541" i="44"/>
  <c r="F541" i="44"/>
  <c r="E541" i="44"/>
  <c r="D541" i="44"/>
  <c r="C541" i="44"/>
  <c r="B541" i="44"/>
  <c r="H540" i="44"/>
  <c r="G540" i="44"/>
  <c r="F540" i="44"/>
  <c r="E540" i="44"/>
  <c r="D540" i="44"/>
  <c r="C540" i="44"/>
  <c r="B540" i="44"/>
  <c r="H539" i="44"/>
  <c r="G539" i="44"/>
  <c r="F539" i="44"/>
  <c r="E539" i="44"/>
  <c r="D539" i="44"/>
  <c r="C539" i="44"/>
  <c r="B539" i="44"/>
  <c r="H538" i="44"/>
  <c r="G538" i="44"/>
  <c r="F538" i="44"/>
  <c r="E538" i="44"/>
  <c r="D538" i="44"/>
  <c r="C538" i="44"/>
  <c r="B538" i="44"/>
  <c r="H537" i="44"/>
  <c r="G537" i="44"/>
  <c r="F537" i="44"/>
  <c r="E537" i="44"/>
  <c r="D537" i="44"/>
  <c r="C537" i="44"/>
  <c r="B537" i="44"/>
  <c r="H536" i="44"/>
  <c r="G536" i="44"/>
  <c r="F536" i="44"/>
  <c r="E536" i="44"/>
  <c r="D536" i="44"/>
  <c r="C536" i="44"/>
  <c r="B536" i="44"/>
  <c r="H535" i="44"/>
  <c r="G535" i="44"/>
  <c r="F535" i="44"/>
  <c r="E535" i="44"/>
  <c r="D535" i="44"/>
  <c r="C535" i="44"/>
  <c r="B535" i="44"/>
  <c r="H534" i="44"/>
  <c r="G534" i="44"/>
  <c r="F534" i="44"/>
  <c r="E534" i="44"/>
  <c r="D534" i="44"/>
  <c r="C534" i="44"/>
  <c r="B534" i="44"/>
  <c r="H533" i="44"/>
  <c r="G533" i="44"/>
  <c r="F533" i="44"/>
  <c r="E533" i="44"/>
  <c r="D533" i="44"/>
  <c r="C533" i="44"/>
  <c r="B533" i="44"/>
  <c r="H532" i="44"/>
  <c r="G532" i="44"/>
  <c r="F532" i="44"/>
  <c r="E532" i="44"/>
  <c r="D532" i="44"/>
  <c r="C532" i="44"/>
  <c r="B532" i="44"/>
  <c r="H531" i="44"/>
  <c r="G531" i="44"/>
  <c r="F531" i="44"/>
  <c r="E531" i="44"/>
  <c r="D531" i="44"/>
  <c r="C531" i="44"/>
  <c r="B531" i="44"/>
  <c r="H530" i="44"/>
  <c r="G530" i="44"/>
  <c r="F530" i="44"/>
  <c r="E530" i="44"/>
  <c r="D530" i="44"/>
  <c r="C530" i="44"/>
  <c r="B530" i="44"/>
  <c r="H529" i="44"/>
  <c r="G529" i="44"/>
  <c r="F529" i="44"/>
  <c r="E529" i="44"/>
  <c r="D529" i="44"/>
  <c r="C529" i="44"/>
  <c r="B529" i="44"/>
  <c r="H528" i="44"/>
  <c r="G528" i="44"/>
  <c r="F528" i="44"/>
  <c r="E528" i="44"/>
  <c r="D528" i="44"/>
  <c r="C528" i="44"/>
  <c r="B528" i="44"/>
  <c r="H527" i="44"/>
  <c r="G527" i="44"/>
  <c r="F527" i="44"/>
  <c r="E527" i="44"/>
  <c r="D527" i="44"/>
  <c r="C527" i="44"/>
  <c r="B527" i="44"/>
  <c r="H526" i="44"/>
  <c r="G526" i="44"/>
  <c r="F526" i="44"/>
  <c r="E526" i="44"/>
  <c r="D526" i="44"/>
  <c r="C526" i="44"/>
  <c r="B526" i="44"/>
  <c r="H525" i="44"/>
  <c r="G525" i="44"/>
  <c r="F525" i="44"/>
  <c r="E525" i="44"/>
  <c r="D525" i="44"/>
  <c r="C525" i="44"/>
  <c r="B525" i="44"/>
  <c r="H524" i="44"/>
  <c r="G524" i="44"/>
  <c r="F524" i="44"/>
  <c r="E524" i="44"/>
  <c r="D524" i="44"/>
  <c r="C524" i="44"/>
  <c r="B524" i="44"/>
  <c r="H523" i="44"/>
  <c r="G523" i="44"/>
  <c r="F523" i="44"/>
  <c r="E523" i="44"/>
  <c r="D523" i="44"/>
  <c r="C523" i="44"/>
  <c r="B523" i="44"/>
  <c r="H522" i="44"/>
  <c r="G522" i="44"/>
  <c r="F522" i="44"/>
  <c r="E522" i="44"/>
  <c r="D522" i="44"/>
  <c r="C522" i="44"/>
  <c r="B522" i="44"/>
  <c r="H521" i="44"/>
  <c r="G521" i="44"/>
  <c r="F521" i="44"/>
  <c r="E521" i="44"/>
  <c r="D521" i="44"/>
  <c r="C521" i="44"/>
  <c r="B521" i="44"/>
  <c r="H520" i="44"/>
  <c r="G520" i="44"/>
  <c r="F520" i="44"/>
  <c r="E520" i="44"/>
  <c r="D520" i="44"/>
  <c r="C520" i="44"/>
  <c r="B520" i="44"/>
  <c r="H519" i="44"/>
  <c r="G519" i="44"/>
  <c r="F519" i="44"/>
  <c r="E519" i="44"/>
  <c r="D519" i="44"/>
  <c r="C519" i="44"/>
  <c r="B519" i="44"/>
  <c r="H518" i="44"/>
  <c r="G518" i="44"/>
  <c r="F518" i="44"/>
  <c r="E518" i="44"/>
  <c r="D518" i="44"/>
  <c r="C518" i="44"/>
  <c r="B518" i="44"/>
  <c r="H517" i="44"/>
  <c r="G517" i="44"/>
  <c r="F517" i="44"/>
  <c r="E517" i="44"/>
  <c r="D517" i="44"/>
  <c r="C517" i="44"/>
  <c r="B517" i="44"/>
  <c r="H516" i="44"/>
  <c r="G516" i="44"/>
  <c r="F516" i="44"/>
  <c r="E516" i="44"/>
  <c r="D516" i="44"/>
  <c r="C516" i="44"/>
  <c r="B516" i="44"/>
  <c r="H515" i="44"/>
  <c r="G515" i="44"/>
  <c r="F515" i="44"/>
  <c r="E515" i="44"/>
  <c r="D515" i="44"/>
  <c r="C515" i="44"/>
  <c r="B515" i="44"/>
  <c r="H514" i="44"/>
  <c r="G514" i="44"/>
  <c r="F514" i="44"/>
  <c r="E514" i="44"/>
  <c r="D514" i="44"/>
  <c r="C514" i="44"/>
  <c r="B514" i="44"/>
  <c r="H513" i="44"/>
  <c r="G513" i="44"/>
  <c r="F513" i="44"/>
  <c r="E513" i="44"/>
  <c r="D513" i="44"/>
  <c r="C513" i="44"/>
  <c r="B513" i="44"/>
  <c r="H512" i="44"/>
  <c r="G512" i="44"/>
  <c r="F512" i="44"/>
  <c r="E512" i="44"/>
  <c r="D512" i="44"/>
  <c r="C512" i="44"/>
  <c r="B512" i="44"/>
  <c r="H511" i="44"/>
  <c r="G511" i="44"/>
  <c r="F511" i="44"/>
  <c r="E511" i="44"/>
  <c r="D511" i="44"/>
  <c r="C511" i="44"/>
  <c r="B511" i="44"/>
  <c r="H510" i="44"/>
  <c r="G510" i="44"/>
  <c r="F510" i="44"/>
  <c r="E510" i="44"/>
  <c r="D510" i="44"/>
  <c r="C510" i="44"/>
  <c r="B510" i="44"/>
  <c r="H509" i="44"/>
  <c r="G509" i="44"/>
  <c r="F509" i="44"/>
  <c r="E509" i="44"/>
  <c r="D509" i="44"/>
  <c r="C509" i="44"/>
  <c r="B509" i="44"/>
  <c r="H508" i="44"/>
  <c r="G508" i="44"/>
  <c r="F508" i="44"/>
  <c r="E508" i="44"/>
  <c r="D508" i="44"/>
  <c r="C508" i="44"/>
  <c r="B508" i="44"/>
  <c r="H507" i="44"/>
  <c r="G507" i="44"/>
  <c r="F507" i="44"/>
  <c r="E507" i="44"/>
  <c r="D507" i="44"/>
  <c r="C507" i="44"/>
  <c r="B507" i="44"/>
  <c r="H506" i="44"/>
  <c r="G506" i="44"/>
  <c r="F506" i="44"/>
  <c r="E506" i="44"/>
  <c r="D506" i="44"/>
  <c r="C506" i="44"/>
  <c r="B506" i="44"/>
  <c r="H505" i="44"/>
  <c r="G505" i="44"/>
  <c r="F505" i="44"/>
  <c r="E505" i="44"/>
  <c r="D505" i="44"/>
  <c r="C505" i="44"/>
  <c r="B505" i="44"/>
  <c r="H504" i="44"/>
  <c r="G504" i="44"/>
  <c r="F504" i="44"/>
  <c r="E504" i="44"/>
  <c r="D504" i="44"/>
  <c r="C504" i="44"/>
  <c r="B504" i="44"/>
  <c r="H503" i="44"/>
  <c r="G503" i="44"/>
  <c r="F503" i="44"/>
  <c r="E503" i="44"/>
  <c r="D503" i="44"/>
  <c r="C503" i="44"/>
  <c r="B503" i="44"/>
  <c r="H502" i="44"/>
  <c r="G502" i="44"/>
  <c r="F502" i="44"/>
  <c r="E502" i="44"/>
  <c r="D502" i="44"/>
  <c r="C502" i="44"/>
  <c r="B502" i="44"/>
  <c r="H501" i="44"/>
  <c r="G501" i="44"/>
  <c r="F501" i="44"/>
  <c r="E501" i="44"/>
  <c r="D501" i="44"/>
  <c r="C501" i="44"/>
  <c r="B501" i="44"/>
  <c r="H500" i="44"/>
  <c r="G500" i="44"/>
  <c r="F500" i="44"/>
  <c r="E500" i="44"/>
  <c r="D500" i="44"/>
  <c r="C500" i="44"/>
  <c r="B500" i="44"/>
  <c r="H499" i="44"/>
  <c r="G499" i="44"/>
  <c r="F499" i="44"/>
  <c r="E499" i="44"/>
  <c r="D499" i="44"/>
  <c r="C499" i="44"/>
  <c r="B499" i="44"/>
  <c r="H498" i="44"/>
  <c r="G498" i="44"/>
  <c r="F498" i="44"/>
  <c r="E498" i="44"/>
  <c r="D498" i="44"/>
  <c r="C498" i="44"/>
  <c r="B498" i="44"/>
  <c r="H497" i="44"/>
  <c r="G497" i="44"/>
  <c r="F497" i="44"/>
  <c r="E497" i="44"/>
  <c r="D497" i="44"/>
  <c r="C497" i="44"/>
  <c r="B497" i="44"/>
  <c r="H496" i="44"/>
  <c r="G496" i="44"/>
  <c r="F496" i="44"/>
  <c r="E496" i="44"/>
  <c r="D496" i="44"/>
  <c r="C496" i="44"/>
  <c r="B496" i="44"/>
  <c r="H495" i="44"/>
  <c r="G495" i="44"/>
  <c r="F495" i="44"/>
  <c r="E495" i="44"/>
  <c r="D495" i="44"/>
  <c r="C495" i="44"/>
  <c r="B495" i="44"/>
  <c r="H494" i="44"/>
  <c r="G494" i="44"/>
  <c r="F494" i="44"/>
  <c r="E494" i="44"/>
  <c r="D494" i="44"/>
  <c r="C494" i="44"/>
  <c r="B494" i="44"/>
  <c r="H493" i="44"/>
  <c r="G493" i="44"/>
  <c r="F493" i="44"/>
  <c r="E493" i="44"/>
  <c r="D493" i="44"/>
  <c r="C493" i="44"/>
  <c r="B493" i="44"/>
  <c r="H492" i="44"/>
  <c r="G492" i="44"/>
  <c r="F492" i="44"/>
  <c r="E492" i="44"/>
  <c r="D492" i="44"/>
  <c r="C492" i="44"/>
  <c r="B492" i="44"/>
  <c r="H491" i="44"/>
  <c r="G491" i="44"/>
  <c r="F491" i="44"/>
  <c r="E491" i="44"/>
  <c r="D491" i="44"/>
  <c r="C491" i="44"/>
  <c r="B491" i="44"/>
  <c r="H490" i="44"/>
  <c r="G490" i="44"/>
  <c r="F490" i="44"/>
  <c r="E490" i="44"/>
  <c r="D490" i="44"/>
  <c r="C490" i="44"/>
  <c r="B490" i="44"/>
  <c r="H489" i="44"/>
  <c r="G489" i="44"/>
  <c r="F489" i="44"/>
  <c r="E489" i="44"/>
  <c r="D489" i="44"/>
  <c r="C489" i="44"/>
  <c r="B489" i="44"/>
  <c r="H488" i="44"/>
  <c r="G488" i="44"/>
  <c r="F488" i="44"/>
  <c r="E488" i="44"/>
  <c r="D488" i="44"/>
  <c r="C488" i="44"/>
  <c r="B488" i="44"/>
  <c r="H487" i="44"/>
  <c r="G487" i="44"/>
  <c r="F487" i="44"/>
  <c r="E487" i="44"/>
  <c r="D487" i="44"/>
  <c r="C487" i="44"/>
  <c r="B487" i="44"/>
  <c r="H486" i="44"/>
  <c r="G486" i="44"/>
  <c r="F486" i="44"/>
  <c r="E486" i="44"/>
  <c r="D486" i="44"/>
  <c r="C486" i="44"/>
  <c r="B486" i="44"/>
  <c r="H485" i="44"/>
  <c r="G485" i="44"/>
  <c r="F485" i="44"/>
  <c r="E485" i="44"/>
  <c r="D485" i="44"/>
  <c r="C485" i="44"/>
  <c r="B485" i="44"/>
  <c r="H484" i="44"/>
  <c r="G484" i="44"/>
  <c r="F484" i="44"/>
  <c r="E484" i="44"/>
  <c r="D484" i="44"/>
  <c r="C484" i="44"/>
  <c r="B484" i="44"/>
  <c r="H483" i="44"/>
  <c r="G483" i="44"/>
  <c r="F483" i="44"/>
  <c r="E483" i="44"/>
  <c r="D483" i="44"/>
  <c r="C483" i="44"/>
  <c r="B483" i="44"/>
  <c r="H482" i="44"/>
  <c r="G482" i="44"/>
  <c r="F482" i="44"/>
  <c r="E482" i="44"/>
  <c r="D482" i="44"/>
  <c r="C482" i="44"/>
  <c r="B482" i="44"/>
  <c r="H481" i="44"/>
  <c r="G481" i="44"/>
  <c r="F481" i="44"/>
  <c r="E481" i="44"/>
  <c r="D481" i="44"/>
  <c r="C481" i="44"/>
  <c r="B481" i="44"/>
  <c r="H480" i="44"/>
  <c r="G480" i="44"/>
  <c r="F480" i="44"/>
  <c r="E480" i="44"/>
  <c r="D480" i="44"/>
  <c r="C480" i="44"/>
  <c r="B480" i="44"/>
  <c r="H479" i="44"/>
  <c r="G479" i="44"/>
  <c r="F479" i="44"/>
  <c r="E479" i="44"/>
  <c r="D479" i="44"/>
  <c r="C479" i="44"/>
  <c r="B479" i="44"/>
  <c r="H478" i="44"/>
  <c r="G478" i="44"/>
  <c r="F478" i="44"/>
  <c r="E478" i="44"/>
  <c r="D478" i="44"/>
  <c r="C478" i="44"/>
  <c r="B478" i="44"/>
  <c r="H477" i="44"/>
  <c r="G477" i="44"/>
  <c r="F477" i="44"/>
  <c r="E477" i="44"/>
  <c r="D477" i="44"/>
  <c r="C477" i="44"/>
  <c r="B477" i="44"/>
  <c r="H476" i="44"/>
  <c r="G476" i="44"/>
  <c r="F476" i="44"/>
  <c r="E476" i="44"/>
  <c r="D476" i="44"/>
  <c r="C476" i="44"/>
  <c r="B476" i="44"/>
  <c r="H475" i="44"/>
  <c r="G475" i="44"/>
  <c r="F475" i="44"/>
  <c r="E475" i="44"/>
  <c r="D475" i="44"/>
  <c r="C475" i="44"/>
  <c r="B475" i="44"/>
  <c r="H474" i="44"/>
  <c r="G474" i="44"/>
  <c r="F474" i="44"/>
  <c r="E474" i="44"/>
  <c r="D474" i="44"/>
  <c r="C474" i="44"/>
  <c r="B474" i="44"/>
  <c r="H473" i="44"/>
  <c r="G473" i="44"/>
  <c r="F473" i="44"/>
  <c r="E473" i="44"/>
  <c r="D473" i="44"/>
  <c r="C473" i="44"/>
  <c r="B473" i="44"/>
  <c r="H472" i="44"/>
  <c r="G472" i="44"/>
  <c r="F472" i="44"/>
  <c r="E472" i="44"/>
  <c r="D472" i="44"/>
  <c r="C472" i="44"/>
  <c r="B472" i="44"/>
  <c r="H471" i="44"/>
  <c r="G471" i="44"/>
  <c r="F471" i="44"/>
  <c r="E471" i="44"/>
  <c r="D471" i="44"/>
  <c r="C471" i="44"/>
  <c r="B471" i="44"/>
  <c r="H470" i="44"/>
  <c r="G470" i="44"/>
  <c r="F470" i="44"/>
  <c r="E470" i="44"/>
  <c r="D470" i="44"/>
  <c r="C470" i="44"/>
  <c r="B470" i="44"/>
  <c r="H469" i="44"/>
  <c r="G469" i="44"/>
  <c r="F469" i="44"/>
  <c r="E469" i="44"/>
  <c r="D469" i="44"/>
  <c r="C469" i="44"/>
  <c r="B469" i="44"/>
  <c r="H468" i="44"/>
  <c r="G468" i="44"/>
  <c r="F468" i="44"/>
  <c r="E468" i="44"/>
  <c r="D468" i="44"/>
  <c r="C468" i="44"/>
  <c r="B468" i="44"/>
  <c r="H467" i="44"/>
  <c r="G467" i="44"/>
  <c r="F467" i="44"/>
  <c r="E467" i="44"/>
  <c r="D467" i="44"/>
  <c r="C467" i="44"/>
  <c r="B467" i="44"/>
  <c r="H466" i="44"/>
  <c r="G466" i="44"/>
  <c r="F466" i="44"/>
  <c r="E466" i="44"/>
  <c r="D466" i="44"/>
  <c r="C466" i="44"/>
  <c r="B466" i="44"/>
  <c r="H465" i="44"/>
  <c r="G465" i="44"/>
  <c r="F465" i="44"/>
  <c r="E465" i="44"/>
  <c r="D465" i="44"/>
  <c r="C465" i="44"/>
  <c r="B465" i="44"/>
  <c r="H464" i="44"/>
  <c r="G464" i="44"/>
  <c r="F464" i="44"/>
  <c r="E464" i="44"/>
  <c r="D464" i="44"/>
  <c r="C464" i="44"/>
  <c r="B464" i="44"/>
  <c r="H463" i="44"/>
  <c r="G463" i="44"/>
  <c r="F463" i="44"/>
  <c r="E463" i="44"/>
  <c r="D463" i="44"/>
  <c r="C463" i="44"/>
  <c r="B463" i="44"/>
  <c r="H462" i="44"/>
  <c r="G462" i="44"/>
  <c r="F462" i="44"/>
  <c r="E462" i="44"/>
  <c r="D462" i="44"/>
  <c r="C462" i="44"/>
  <c r="B462" i="44"/>
  <c r="H461" i="44"/>
  <c r="G461" i="44"/>
  <c r="F461" i="44"/>
  <c r="E461" i="44"/>
  <c r="D461" i="44"/>
  <c r="C461" i="44"/>
  <c r="B461" i="44"/>
  <c r="H460" i="44"/>
  <c r="G460" i="44"/>
  <c r="F460" i="44"/>
  <c r="E460" i="44"/>
  <c r="D460" i="44"/>
  <c r="C460" i="44"/>
  <c r="B460" i="44"/>
  <c r="H459" i="44"/>
  <c r="G459" i="44"/>
  <c r="F459" i="44"/>
  <c r="E459" i="44"/>
  <c r="D459" i="44"/>
  <c r="C459" i="44"/>
  <c r="B459" i="44"/>
  <c r="H458" i="44"/>
  <c r="G458" i="44"/>
  <c r="F458" i="44"/>
  <c r="E458" i="44"/>
  <c r="D458" i="44"/>
  <c r="C458" i="44"/>
  <c r="B458" i="44"/>
  <c r="H457" i="44"/>
  <c r="G457" i="44"/>
  <c r="F457" i="44"/>
  <c r="E457" i="44"/>
  <c r="D457" i="44"/>
  <c r="C457" i="44"/>
  <c r="B457" i="44"/>
  <c r="H456" i="44"/>
  <c r="G456" i="44"/>
  <c r="F456" i="44"/>
  <c r="E456" i="44"/>
  <c r="D456" i="44"/>
  <c r="C456" i="44"/>
  <c r="B456" i="44"/>
  <c r="H455" i="44"/>
  <c r="G455" i="44"/>
  <c r="F455" i="44"/>
  <c r="E455" i="44"/>
  <c r="D455" i="44"/>
  <c r="C455" i="44"/>
  <c r="B455" i="44"/>
  <c r="H454" i="44"/>
  <c r="G454" i="44"/>
  <c r="F454" i="44"/>
  <c r="E454" i="44"/>
  <c r="D454" i="44"/>
  <c r="C454" i="44"/>
  <c r="B454" i="44"/>
  <c r="H453" i="44"/>
  <c r="G453" i="44"/>
  <c r="F453" i="44"/>
  <c r="E453" i="44"/>
  <c r="D453" i="44"/>
  <c r="C453" i="44"/>
  <c r="B453" i="44"/>
  <c r="H452" i="44"/>
  <c r="G452" i="44"/>
  <c r="F452" i="44"/>
  <c r="E452" i="44"/>
  <c r="D452" i="44"/>
  <c r="C452" i="44"/>
  <c r="B452" i="44"/>
  <c r="H451" i="44"/>
  <c r="G451" i="44"/>
  <c r="F451" i="44"/>
  <c r="E451" i="44"/>
  <c r="D451" i="44"/>
  <c r="C451" i="44"/>
  <c r="B451" i="44"/>
  <c r="H450" i="44"/>
  <c r="G450" i="44"/>
  <c r="F450" i="44"/>
  <c r="E450" i="44"/>
  <c r="D450" i="44"/>
  <c r="C450" i="44"/>
  <c r="B450" i="44"/>
  <c r="H449" i="44"/>
  <c r="G449" i="44"/>
  <c r="F449" i="44"/>
  <c r="E449" i="44"/>
  <c r="D449" i="44"/>
  <c r="C449" i="44"/>
  <c r="B449" i="44"/>
  <c r="H448" i="44"/>
  <c r="G448" i="44"/>
  <c r="F448" i="44"/>
  <c r="E448" i="44"/>
  <c r="D448" i="44"/>
  <c r="C448" i="44"/>
  <c r="B448" i="44"/>
  <c r="H447" i="44"/>
  <c r="G447" i="44"/>
  <c r="F447" i="44"/>
  <c r="E447" i="44"/>
  <c r="D447" i="44"/>
  <c r="C447" i="44"/>
  <c r="B447" i="44"/>
  <c r="H446" i="44"/>
  <c r="G446" i="44"/>
  <c r="F446" i="44"/>
  <c r="E446" i="44"/>
  <c r="D446" i="44"/>
  <c r="C446" i="44"/>
  <c r="B446" i="44"/>
  <c r="H445" i="44"/>
  <c r="G445" i="44"/>
  <c r="F445" i="44"/>
  <c r="E445" i="44"/>
  <c r="D445" i="44"/>
  <c r="C445" i="44"/>
  <c r="B445" i="44"/>
  <c r="H444" i="44"/>
  <c r="G444" i="44"/>
  <c r="F444" i="44"/>
  <c r="E444" i="44"/>
  <c r="D444" i="44"/>
  <c r="C444" i="44"/>
  <c r="B444" i="44"/>
  <c r="H443" i="44"/>
  <c r="G443" i="44"/>
  <c r="F443" i="44"/>
  <c r="E443" i="44"/>
  <c r="D443" i="44"/>
  <c r="C443" i="44"/>
  <c r="B443" i="44"/>
  <c r="H442" i="44"/>
  <c r="G442" i="44"/>
  <c r="F442" i="44"/>
  <c r="E442" i="44"/>
  <c r="D442" i="44"/>
  <c r="C442" i="44"/>
  <c r="B442" i="44"/>
  <c r="H441" i="44"/>
  <c r="G441" i="44"/>
  <c r="F441" i="44"/>
  <c r="E441" i="44"/>
  <c r="D441" i="44"/>
  <c r="C441" i="44"/>
  <c r="B441" i="44"/>
  <c r="H440" i="44"/>
  <c r="G440" i="44"/>
  <c r="F440" i="44"/>
  <c r="E440" i="44"/>
  <c r="D440" i="44"/>
  <c r="C440" i="44"/>
  <c r="B440" i="44"/>
  <c r="H439" i="44"/>
  <c r="G439" i="44"/>
  <c r="F439" i="44"/>
  <c r="E439" i="44"/>
  <c r="D439" i="44"/>
  <c r="C439" i="44"/>
  <c r="B439" i="44"/>
  <c r="H438" i="44"/>
  <c r="G438" i="44"/>
  <c r="F438" i="44"/>
  <c r="E438" i="44"/>
  <c r="D438" i="44"/>
  <c r="C438" i="44"/>
  <c r="B438" i="44"/>
  <c r="H437" i="44"/>
  <c r="G437" i="44"/>
  <c r="F437" i="44"/>
  <c r="E437" i="44"/>
  <c r="D437" i="44"/>
  <c r="C437" i="44"/>
  <c r="B437" i="44"/>
  <c r="H436" i="44"/>
  <c r="G436" i="44"/>
  <c r="F436" i="44"/>
  <c r="E436" i="44"/>
  <c r="D436" i="44"/>
  <c r="C436" i="44"/>
  <c r="B436" i="44"/>
  <c r="H435" i="44"/>
  <c r="G435" i="44"/>
  <c r="F435" i="44"/>
  <c r="E435" i="44"/>
  <c r="D435" i="44"/>
  <c r="C435" i="44"/>
  <c r="B435" i="44"/>
  <c r="H434" i="44"/>
  <c r="G434" i="44"/>
  <c r="F434" i="44"/>
  <c r="E434" i="44"/>
  <c r="D434" i="44"/>
  <c r="C434" i="44"/>
  <c r="B434" i="44"/>
  <c r="H433" i="44"/>
  <c r="G433" i="44"/>
  <c r="F433" i="44"/>
  <c r="E433" i="44"/>
  <c r="D433" i="44"/>
  <c r="C433" i="44"/>
  <c r="B433" i="44"/>
  <c r="H432" i="44"/>
  <c r="G432" i="44"/>
  <c r="F432" i="44"/>
  <c r="E432" i="44"/>
  <c r="D432" i="44"/>
  <c r="C432" i="44"/>
  <c r="B432" i="44"/>
  <c r="H431" i="44"/>
  <c r="G431" i="44"/>
  <c r="F431" i="44"/>
  <c r="E431" i="44"/>
  <c r="D431" i="44"/>
  <c r="C431" i="44"/>
  <c r="B431" i="44"/>
  <c r="H430" i="44"/>
  <c r="G430" i="44"/>
  <c r="F430" i="44"/>
  <c r="E430" i="44"/>
  <c r="D430" i="44"/>
  <c r="C430" i="44"/>
  <c r="B430" i="44"/>
  <c r="H429" i="44"/>
  <c r="G429" i="44"/>
  <c r="F429" i="44"/>
  <c r="E429" i="44"/>
  <c r="D429" i="44"/>
  <c r="C429" i="44"/>
  <c r="B429" i="44"/>
  <c r="H428" i="44"/>
  <c r="G428" i="44"/>
  <c r="F428" i="44"/>
  <c r="E428" i="44"/>
  <c r="D428" i="44"/>
  <c r="C428" i="44"/>
  <c r="B428" i="44"/>
  <c r="H427" i="44"/>
  <c r="G427" i="44"/>
  <c r="F427" i="44"/>
  <c r="E427" i="44"/>
  <c r="D427" i="44"/>
  <c r="C427" i="44"/>
  <c r="B427" i="44"/>
  <c r="H426" i="44"/>
  <c r="G426" i="44"/>
  <c r="F426" i="44"/>
  <c r="E426" i="44"/>
  <c r="D426" i="44"/>
  <c r="C426" i="44"/>
  <c r="B426" i="44"/>
  <c r="H425" i="44"/>
  <c r="G425" i="44"/>
  <c r="F425" i="44"/>
  <c r="E425" i="44"/>
  <c r="D425" i="44"/>
  <c r="C425" i="44"/>
  <c r="B425" i="44"/>
  <c r="H424" i="44"/>
  <c r="G424" i="44"/>
  <c r="F424" i="44"/>
  <c r="E424" i="44"/>
  <c r="D424" i="44"/>
  <c r="C424" i="44"/>
  <c r="B424" i="44"/>
  <c r="H423" i="44"/>
  <c r="G423" i="44"/>
  <c r="F423" i="44"/>
  <c r="E423" i="44"/>
  <c r="D423" i="44"/>
  <c r="C423" i="44"/>
  <c r="B423" i="44"/>
  <c r="H422" i="44"/>
  <c r="G422" i="44"/>
  <c r="F422" i="44"/>
  <c r="E422" i="44"/>
  <c r="D422" i="44"/>
  <c r="C422" i="44"/>
  <c r="B422" i="44"/>
  <c r="H421" i="44"/>
  <c r="G421" i="44"/>
  <c r="F421" i="44"/>
  <c r="E421" i="44"/>
  <c r="D421" i="44"/>
  <c r="C421" i="44"/>
  <c r="B421" i="44"/>
  <c r="H420" i="44"/>
  <c r="G420" i="44"/>
  <c r="F420" i="44"/>
  <c r="E420" i="44"/>
  <c r="D420" i="44"/>
  <c r="C420" i="44"/>
  <c r="B420" i="44"/>
  <c r="H419" i="44"/>
  <c r="G419" i="44"/>
  <c r="F419" i="44"/>
  <c r="E419" i="44"/>
  <c r="D419" i="44"/>
  <c r="C419" i="44"/>
  <c r="B419" i="44"/>
  <c r="H418" i="44"/>
  <c r="G418" i="44"/>
  <c r="F418" i="44"/>
  <c r="E418" i="44"/>
  <c r="D418" i="44"/>
  <c r="C418" i="44"/>
  <c r="B418" i="44"/>
  <c r="H417" i="44"/>
  <c r="G417" i="44"/>
  <c r="F417" i="44"/>
  <c r="E417" i="44"/>
  <c r="D417" i="44"/>
  <c r="C417" i="44"/>
  <c r="B417" i="44"/>
  <c r="H416" i="44"/>
  <c r="G416" i="44"/>
  <c r="F416" i="44"/>
  <c r="E416" i="44"/>
  <c r="D416" i="44"/>
  <c r="C416" i="44"/>
  <c r="B416" i="44"/>
  <c r="H415" i="44"/>
  <c r="G415" i="44"/>
  <c r="F415" i="44"/>
  <c r="E415" i="44"/>
  <c r="D415" i="44"/>
  <c r="C415" i="44"/>
  <c r="B415" i="44"/>
  <c r="H414" i="44"/>
  <c r="G414" i="44"/>
  <c r="F414" i="44"/>
  <c r="E414" i="44"/>
  <c r="D414" i="44"/>
  <c r="C414" i="44"/>
  <c r="B414" i="44"/>
  <c r="H413" i="44"/>
  <c r="G413" i="44"/>
  <c r="F413" i="44"/>
  <c r="E413" i="44"/>
  <c r="D413" i="44"/>
  <c r="C413" i="44"/>
  <c r="B413" i="44"/>
  <c r="H412" i="44"/>
  <c r="G412" i="44"/>
  <c r="F412" i="44"/>
  <c r="E412" i="44"/>
  <c r="D412" i="44"/>
  <c r="C412" i="44"/>
  <c r="B412" i="44"/>
  <c r="H411" i="44"/>
  <c r="G411" i="44"/>
  <c r="F411" i="44"/>
  <c r="E411" i="44"/>
  <c r="D411" i="44"/>
  <c r="C411" i="44"/>
  <c r="B411" i="44"/>
  <c r="H410" i="44"/>
  <c r="G410" i="44"/>
  <c r="F410" i="44"/>
  <c r="E410" i="44"/>
  <c r="D410" i="44"/>
  <c r="C410" i="44"/>
  <c r="B410" i="44"/>
  <c r="H409" i="44"/>
  <c r="G409" i="44"/>
  <c r="F409" i="44"/>
  <c r="E409" i="44"/>
  <c r="D409" i="44"/>
  <c r="C409" i="44"/>
  <c r="B409" i="44"/>
  <c r="H408" i="44"/>
  <c r="G408" i="44"/>
  <c r="F408" i="44"/>
  <c r="E408" i="44"/>
  <c r="D408" i="44"/>
  <c r="C408" i="44"/>
  <c r="B408" i="44"/>
  <c r="H407" i="44"/>
  <c r="G407" i="44"/>
  <c r="F407" i="44"/>
  <c r="E407" i="44"/>
  <c r="D407" i="44"/>
  <c r="C407" i="44"/>
  <c r="B407" i="44"/>
  <c r="H406" i="44"/>
  <c r="G406" i="44"/>
  <c r="F406" i="44"/>
  <c r="E406" i="44"/>
  <c r="D406" i="44"/>
  <c r="C406" i="44"/>
  <c r="B406" i="44"/>
  <c r="H405" i="44"/>
  <c r="G405" i="44"/>
  <c r="F405" i="44"/>
  <c r="E405" i="44"/>
  <c r="D405" i="44"/>
  <c r="C405" i="44"/>
  <c r="B405" i="44"/>
  <c r="H404" i="44"/>
  <c r="G404" i="44"/>
  <c r="F404" i="44"/>
  <c r="E404" i="44"/>
  <c r="D404" i="44"/>
  <c r="C404" i="44"/>
  <c r="B404" i="44"/>
  <c r="H403" i="44"/>
  <c r="G403" i="44"/>
  <c r="F403" i="44"/>
  <c r="E403" i="44"/>
  <c r="D403" i="44"/>
  <c r="C403" i="44"/>
  <c r="B403" i="44"/>
  <c r="H402" i="44"/>
  <c r="G402" i="44"/>
  <c r="F402" i="44"/>
  <c r="E402" i="44"/>
  <c r="D402" i="44"/>
  <c r="C402" i="44"/>
  <c r="B402" i="44"/>
  <c r="H401" i="44"/>
  <c r="G401" i="44"/>
  <c r="F401" i="44"/>
  <c r="E401" i="44"/>
  <c r="D401" i="44"/>
  <c r="C401" i="44"/>
  <c r="B401" i="44"/>
  <c r="H400" i="44"/>
  <c r="G400" i="44"/>
  <c r="F400" i="44"/>
  <c r="E400" i="44"/>
  <c r="D400" i="44"/>
  <c r="C400" i="44"/>
  <c r="B400" i="44"/>
  <c r="H399" i="44"/>
  <c r="G399" i="44"/>
  <c r="F399" i="44"/>
  <c r="E399" i="44"/>
  <c r="D399" i="44"/>
  <c r="C399" i="44"/>
  <c r="B399" i="44"/>
  <c r="H398" i="44"/>
  <c r="G398" i="44"/>
  <c r="F398" i="44"/>
  <c r="E398" i="44"/>
  <c r="D398" i="44"/>
  <c r="C398" i="44"/>
  <c r="B398" i="44"/>
  <c r="H397" i="44"/>
  <c r="G397" i="44"/>
  <c r="F397" i="44"/>
  <c r="E397" i="44"/>
  <c r="D397" i="44"/>
  <c r="C397" i="44"/>
  <c r="B397" i="44"/>
  <c r="H396" i="44"/>
  <c r="G396" i="44"/>
  <c r="F396" i="44"/>
  <c r="E396" i="44"/>
  <c r="D396" i="44"/>
  <c r="C396" i="44"/>
  <c r="B396" i="44"/>
  <c r="H395" i="44"/>
  <c r="G395" i="44"/>
  <c r="F395" i="44"/>
  <c r="E395" i="44"/>
  <c r="D395" i="44"/>
  <c r="C395" i="44"/>
  <c r="B395" i="44"/>
  <c r="H394" i="44"/>
  <c r="G394" i="44"/>
  <c r="F394" i="44"/>
  <c r="E394" i="44"/>
  <c r="D394" i="44"/>
  <c r="C394" i="44"/>
  <c r="B394" i="44"/>
  <c r="H393" i="44"/>
  <c r="G393" i="44"/>
  <c r="F393" i="44"/>
  <c r="E393" i="44"/>
  <c r="D393" i="44"/>
  <c r="C393" i="44"/>
  <c r="B393" i="44"/>
  <c r="H392" i="44"/>
  <c r="G392" i="44"/>
  <c r="F392" i="44"/>
  <c r="E392" i="44"/>
  <c r="D392" i="44"/>
  <c r="C392" i="44"/>
  <c r="B392" i="44"/>
  <c r="H391" i="44"/>
  <c r="G391" i="44"/>
  <c r="F391" i="44"/>
  <c r="E391" i="44"/>
  <c r="D391" i="44"/>
  <c r="C391" i="44"/>
  <c r="B391" i="44"/>
  <c r="H390" i="44"/>
  <c r="G390" i="44"/>
  <c r="F390" i="44"/>
  <c r="E390" i="44"/>
  <c r="D390" i="44"/>
  <c r="C390" i="44"/>
  <c r="B390" i="44"/>
  <c r="H389" i="44"/>
  <c r="G389" i="44"/>
  <c r="F389" i="44"/>
  <c r="E389" i="44"/>
  <c r="D389" i="44"/>
  <c r="C389" i="44"/>
  <c r="B389" i="44"/>
  <c r="H388" i="44"/>
  <c r="G388" i="44"/>
  <c r="F388" i="44"/>
  <c r="E388" i="44"/>
  <c r="D388" i="44"/>
  <c r="C388" i="44"/>
  <c r="B388" i="44"/>
  <c r="H387" i="44"/>
  <c r="G387" i="44"/>
  <c r="F387" i="44"/>
  <c r="E387" i="44"/>
  <c r="D387" i="44"/>
  <c r="C387" i="44"/>
  <c r="B387" i="44"/>
  <c r="H386" i="44"/>
  <c r="G386" i="44"/>
  <c r="F386" i="44"/>
  <c r="E386" i="44"/>
  <c r="D386" i="44"/>
  <c r="C386" i="44"/>
  <c r="B386" i="44"/>
  <c r="H385" i="44"/>
  <c r="G385" i="44"/>
  <c r="F385" i="44"/>
  <c r="E385" i="44"/>
  <c r="D385" i="44"/>
  <c r="C385" i="44"/>
  <c r="B385" i="44"/>
  <c r="H384" i="44"/>
  <c r="G384" i="44"/>
  <c r="F384" i="44"/>
  <c r="E384" i="44"/>
  <c r="D384" i="44"/>
  <c r="C384" i="44"/>
  <c r="B384" i="44"/>
  <c r="H383" i="44"/>
  <c r="G383" i="44"/>
  <c r="F383" i="44"/>
  <c r="E383" i="44"/>
  <c r="D383" i="44"/>
  <c r="C383" i="44"/>
  <c r="B383" i="44"/>
  <c r="H382" i="44"/>
  <c r="G382" i="44"/>
  <c r="F382" i="44"/>
  <c r="E382" i="44"/>
  <c r="D382" i="44"/>
  <c r="C382" i="44"/>
  <c r="B382" i="44"/>
  <c r="H381" i="44"/>
  <c r="G381" i="44"/>
  <c r="F381" i="44"/>
  <c r="E381" i="44"/>
  <c r="D381" i="44"/>
  <c r="C381" i="44"/>
  <c r="B381" i="44"/>
  <c r="H380" i="44"/>
  <c r="G380" i="44"/>
  <c r="F380" i="44"/>
  <c r="E380" i="44"/>
  <c r="D380" i="44"/>
  <c r="C380" i="44"/>
  <c r="B380" i="44"/>
  <c r="H379" i="44"/>
  <c r="G379" i="44"/>
  <c r="F379" i="44"/>
  <c r="E379" i="44"/>
  <c r="D379" i="44"/>
  <c r="C379" i="44"/>
  <c r="B379" i="44"/>
  <c r="H378" i="44"/>
  <c r="G378" i="44"/>
  <c r="F378" i="44"/>
  <c r="E378" i="44"/>
  <c r="D378" i="44"/>
  <c r="C378" i="44"/>
  <c r="B378" i="44"/>
  <c r="H377" i="44"/>
  <c r="G377" i="44"/>
  <c r="F377" i="44"/>
  <c r="E377" i="44"/>
  <c r="D377" i="44"/>
  <c r="C377" i="44"/>
  <c r="B377" i="44"/>
  <c r="H376" i="44"/>
  <c r="G376" i="44"/>
  <c r="F376" i="44"/>
  <c r="E376" i="44"/>
  <c r="D376" i="44"/>
  <c r="C376" i="44"/>
  <c r="B376" i="44"/>
  <c r="H375" i="44"/>
  <c r="G375" i="44"/>
  <c r="F375" i="44"/>
  <c r="E375" i="44"/>
  <c r="D375" i="44"/>
  <c r="C375" i="44"/>
  <c r="B375" i="44"/>
  <c r="H374" i="44"/>
  <c r="G374" i="44"/>
  <c r="F374" i="44"/>
  <c r="E374" i="44"/>
  <c r="D374" i="44"/>
  <c r="C374" i="44"/>
  <c r="B374" i="44"/>
  <c r="H373" i="44"/>
  <c r="G373" i="44"/>
  <c r="F373" i="44"/>
  <c r="E373" i="44"/>
  <c r="D373" i="44"/>
  <c r="C373" i="44"/>
  <c r="B373" i="44"/>
  <c r="H372" i="44"/>
  <c r="G372" i="44"/>
  <c r="F372" i="44"/>
  <c r="E372" i="44"/>
  <c r="D372" i="44"/>
  <c r="C372" i="44"/>
  <c r="B372" i="44"/>
  <c r="H371" i="44"/>
  <c r="G371" i="44"/>
  <c r="F371" i="44"/>
  <c r="E371" i="44"/>
  <c r="D371" i="44"/>
  <c r="C371" i="44"/>
  <c r="B371" i="44"/>
  <c r="H370" i="44"/>
  <c r="G370" i="44"/>
  <c r="F370" i="44"/>
  <c r="E370" i="44"/>
  <c r="D370" i="44"/>
  <c r="C370" i="44"/>
  <c r="B370" i="44"/>
  <c r="H369" i="44"/>
  <c r="G369" i="44"/>
  <c r="F369" i="44"/>
  <c r="E369" i="44"/>
  <c r="D369" i="44"/>
  <c r="C369" i="44"/>
  <c r="B369" i="44"/>
  <c r="H368" i="44"/>
  <c r="G368" i="44"/>
  <c r="F368" i="44"/>
  <c r="E368" i="44"/>
  <c r="D368" i="44"/>
  <c r="C368" i="44"/>
  <c r="B368" i="44"/>
  <c r="H367" i="44"/>
  <c r="G367" i="44"/>
  <c r="F367" i="44"/>
  <c r="E367" i="44"/>
  <c r="D367" i="44"/>
  <c r="C367" i="44"/>
  <c r="B367" i="44"/>
  <c r="H366" i="44"/>
  <c r="G366" i="44"/>
  <c r="F366" i="44"/>
  <c r="E366" i="44"/>
  <c r="D366" i="44"/>
  <c r="C366" i="44"/>
  <c r="B366" i="44"/>
  <c r="H365" i="44"/>
  <c r="G365" i="44"/>
  <c r="F365" i="44"/>
  <c r="E365" i="44"/>
  <c r="D365" i="44"/>
  <c r="C365" i="44"/>
  <c r="B365" i="44"/>
  <c r="H364" i="44"/>
  <c r="G364" i="44"/>
  <c r="F364" i="44"/>
  <c r="E364" i="44"/>
  <c r="D364" i="44"/>
  <c r="C364" i="44"/>
  <c r="B364" i="44"/>
  <c r="H363" i="44"/>
  <c r="G363" i="44"/>
  <c r="F363" i="44"/>
  <c r="E363" i="44"/>
  <c r="D363" i="44"/>
  <c r="C363" i="44"/>
  <c r="B363" i="44"/>
  <c r="H362" i="44"/>
  <c r="G362" i="44"/>
  <c r="F362" i="44"/>
  <c r="E362" i="44"/>
  <c r="D362" i="44"/>
  <c r="C362" i="44"/>
  <c r="B362" i="44"/>
  <c r="H361" i="44"/>
  <c r="G361" i="44"/>
  <c r="F361" i="44"/>
  <c r="E361" i="44"/>
  <c r="D361" i="44"/>
  <c r="C361" i="44"/>
  <c r="B361" i="44"/>
  <c r="H360" i="44"/>
  <c r="G360" i="44"/>
  <c r="F360" i="44"/>
  <c r="E360" i="44"/>
  <c r="D360" i="44"/>
  <c r="C360" i="44"/>
  <c r="B360" i="44"/>
  <c r="H359" i="44"/>
  <c r="G359" i="44"/>
  <c r="F359" i="44"/>
  <c r="E359" i="44"/>
  <c r="D359" i="44"/>
  <c r="C359" i="44"/>
  <c r="B359" i="44"/>
  <c r="H358" i="44"/>
  <c r="G358" i="44"/>
  <c r="F358" i="44"/>
  <c r="E358" i="44"/>
  <c r="D358" i="44"/>
  <c r="C358" i="44"/>
  <c r="B358" i="44"/>
  <c r="H357" i="44"/>
  <c r="G357" i="44"/>
  <c r="F357" i="44"/>
  <c r="E357" i="44"/>
  <c r="D357" i="44"/>
  <c r="C357" i="44"/>
  <c r="B357" i="44"/>
  <c r="H356" i="44"/>
  <c r="G356" i="44"/>
  <c r="F356" i="44"/>
  <c r="E356" i="44"/>
  <c r="D356" i="44"/>
  <c r="C356" i="44"/>
  <c r="B356" i="44"/>
  <c r="H355" i="44"/>
  <c r="G355" i="44"/>
  <c r="F355" i="44"/>
  <c r="E355" i="44"/>
  <c r="D355" i="44"/>
  <c r="C355" i="44"/>
  <c r="B355" i="44"/>
  <c r="H354" i="44"/>
  <c r="G354" i="44"/>
  <c r="F354" i="44"/>
  <c r="E354" i="44"/>
  <c r="D354" i="44"/>
  <c r="C354" i="44"/>
  <c r="B354" i="44"/>
  <c r="H353" i="44"/>
  <c r="G353" i="44"/>
  <c r="F353" i="44"/>
  <c r="E353" i="44"/>
  <c r="D353" i="44"/>
  <c r="C353" i="44"/>
  <c r="B353" i="44"/>
  <c r="H352" i="44"/>
  <c r="G352" i="44"/>
  <c r="F352" i="44"/>
  <c r="E352" i="44"/>
  <c r="D352" i="44"/>
  <c r="C352" i="44"/>
  <c r="B352" i="44"/>
  <c r="H351" i="44"/>
  <c r="G351" i="44"/>
  <c r="F351" i="44"/>
  <c r="E351" i="44"/>
  <c r="D351" i="44"/>
  <c r="C351" i="44"/>
  <c r="B351" i="44"/>
  <c r="H350" i="44"/>
  <c r="G350" i="44"/>
  <c r="F350" i="44"/>
  <c r="E350" i="44"/>
  <c r="D350" i="44"/>
  <c r="C350" i="44"/>
  <c r="B350" i="44"/>
  <c r="H349" i="44"/>
  <c r="G349" i="44"/>
  <c r="F349" i="44"/>
  <c r="E349" i="44"/>
  <c r="D349" i="44"/>
  <c r="C349" i="44"/>
  <c r="B349" i="44"/>
  <c r="H348" i="44"/>
  <c r="G348" i="44"/>
  <c r="F348" i="44"/>
  <c r="E348" i="44"/>
  <c r="D348" i="44"/>
  <c r="C348" i="44"/>
  <c r="B348" i="44"/>
  <c r="H347" i="44"/>
  <c r="G347" i="44"/>
  <c r="F347" i="44"/>
  <c r="E347" i="44"/>
  <c r="D347" i="44"/>
  <c r="C347" i="44"/>
  <c r="B347" i="44"/>
  <c r="H346" i="44"/>
  <c r="G346" i="44"/>
  <c r="F346" i="44"/>
  <c r="E346" i="44"/>
  <c r="D346" i="44"/>
  <c r="C346" i="44"/>
  <c r="B346" i="44"/>
  <c r="H345" i="44"/>
  <c r="G345" i="44"/>
  <c r="F345" i="44"/>
  <c r="E345" i="44"/>
  <c r="D345" i="44"/>
  <c r="C345" i="44"/>
  <c r="B345" i="44"/>
  <c r="H344" i="44"/>
  <c r="G344" i="44"/>
  <c r="F344" i="44"/>
  <c r="E344" i="44"/>
  <c r="D344" i="44"/>
  <c r="C344" i="44"/>
  <c r="B344" i="44"/>
  <c r="H343" i="44"/>
  <c r="G343" i="44"/>
  <c r="F343" i="44"/>
  <c r="E343" i="44"/>
  <c r="D343" i="44"/>
  <c r="C343" i="44"/>
  <c r="B343" i="44"/>
  <c r="H342" i="44"/>
  <c r="G342" i="44"/>
  <c r="F342" i="44"/>
  <c r="E342" i="44"/>
  <c r="D342" i="44"/>
  <c r="C342" i="44"/>
  <c r="B342" i="44"/>
  <c r="H341" i="44"/>
  <c r="G341" i="44"/>
  <c r="F341" i="44"/>
  <c r="E341" i="44"/>
  <c r="D341" i="44"/>
  <c r="C341" i="44"/>
  <c r="B341" i="44"/>
  <c r="H340" i="44"/>
  <c r="G340" i="44"/>
  <c r="F340" i="44"/>
  <c r="E340" i="44"/>
  <c r="D340" i="44"/>
  <c r="C340" i="44"/>
  <c r="B340" i="44"/>
  <c r="H339" i="44"/>
  <c r="G339" i="44"/>
  <c r="F339" i="44"/>
  <c r="E339" i="44"/>
  <c r="D339" i="44"/>
  <c r="C339" i="44"/>
  <c r="B339" i="44"/>
  <c r="H338" i="44"/>
  <c r="G338" i="44"/>
  <c r="F338" i="44"/>
  <c r="E338" i="44"/>
  <c r="D338" i="44"/>
  <c r="C338" i="44"/>
  <c r="B338" i="44"/>
  <c r="H337" i="44"/>
  <c r="G337" i="44"/>
  <c r="F337" i="44"/>
  <c r="E337" i="44"/>
  <c r="D337" i="44"/>
  <c r="C337" i="44"/>
  <c r="B337" i="44"/>
  <c r="H336" i="44"/>
  <c r="G336" i="44"/>
  <c r="F336" i="44"/>
  <c r="E336" i="44"/>
  <c r="D336" i="44"/>
  <c r="C336" i="44"/>
  <c r="B336" i="44"/>
  <c r="H335" i="44"/>
  <c r="G335" i="44"/>
  <c r="F335" i="44"/>
  <c r="E335" i="44"/>
  <c r="D335" i="44"/>
  <c r="C335" i="44"/>
  <c r="B335" i="44"/>
  <c r="H334" i="44"/>
  <c r="G334" i="44"/>
  <c r="F334" i="44"/>
  <c r="E334" i="44"/>
  <c r="D334" i="44"/>
  <c r="C334" i="44"/>
  <c r="B334" i="44"/>
  <c r="H333" i="44"/>
  <c r="G333" i="44"/>
  <c r="F333" i="44"/>
  <c r="E333" i="44"/>
  <c r="D333" i="44"/>
  <c r="C333" i="44"/>
  <c r="B333" i="44"/>
  <c r="H332" i="44"/>
  <c r="G332" i="44"/>
  <c r="F332" i="44"/>
  <c r="E332" i="44"/>
  <c r="D332" i="44"/>
  <c r="C332" i="44"/>
  <c r="B332" i="44"/>
  <c r="H331" i="44"/>
  <c r="G331" i="44"/>
  <c r="F331" i="44"/>
  <c r="E331" i="44"/>
  <c r="D331" i="44"/>
  <c r="C331" i="44"/>
  <c r="B331" i="44"/>
  <c r="H330" i="44"/>
  <c r="G330" i="44"/>
  <c r="F330" i="44"/>
  <c r="E330" i="44"/>
  <c r="D330" i="44"/>
  <c r="C330" i="44"/>
  <c r="B330" i="44"/>
  <c r="H329" i="44"/>
  <c r="G329" i="44"/>
  <c r="F329" i="44"/>
  <c r="E329" i="44"/>
  <c r="D329" i="44"/>
  <c r="C329" i="44"/>
  <c r="B329" i="44"/>
  <c r="H328" i="44"/>
  <c r="G328" i="44"/>
  <c r="F328" i="44"/>
  <c r="E328" i="44"/>
  <c r="D328" i="44"/>
  <c r="C328" i="44"/>
  <c r="B328" i="44"/>
  <c r="H327" i="44"/>
  <c r="G327" i="44"/>
  <c r="F327" i="44"/>
  <c r="E327" i="44"/>
  <c r="D327" i="44"/>
  <c r="C327" i="44"/>
  <c r="B327" i="44"/>
  <c r="H326" i="44"/>
  <c r="G326" i="44"/>
  <c r="F326" i="44"/>
  <c r="E326" i="44"/>
  <c r="D326" i="44"/>
  <c r="C326" i="44"/>
  <c r="B326" i="44"/>
  <c r="H325" i="44"/>
  <c r="G325" i="44"/>
  <c r="F325" i="44"/>
  <c r="E325" i="44"/>
  <c r="D325" i="44"/>
  <c r="C325" i="44"/>
  <c r="B325" i="44"/>
  <c r="H324" i="44"/>
  <c r="G324" i="44"/>
  <c r="F324" i="44"/>
  <c r="E324" i="44"/>
  <c r="D324" i="44"/>
  <c r="C324" i="44"/>
  <c r="B324" i="44"/>
  <c r="H323" i="44"/>
  <c r="G323" i="44"/>
  <c r="F323" i="44"/>
  <c r="E323" i="44"/>
  <c r="D323" i="44"/>
  <c r="C323" i="44"/>
  <c r="B323" i="44"/>
  <c r="H322" i="44"/>
  <c r="G322" i="44"/>
  <c r="F322" i="44"/>
  <c r="E322" i="44"/>
  <c r="D322" i="44"/>
  <c r="C322" i="44"/>
  <c r="B322" i="44"/>
  <c r="H321" i="44"/>
  <c r="G321" i="44"/>
  <c r="F321" i="44"/>
  <c r="E321" i="44"/>
  <c r="D321" i="44"/>
  <c r="C321" i="44"/>
  <c r="B321" i="44"/>
  <c r="H320" i="44"/>
  <c r="G320" i="44"/>
  <c r="F320" i="44"/>
  <c r="E320" i="44"/>
  <c r="D320" i="44"/>
  <c r="C320" i="44"/>
  <c r="B320" i="44"/>
  <c r="H319" i="44"/>
  <c r="G319" i="44"/>
  <c r="F319" i="44"/>
  <c r="E319" i="44"/>
  <c r="D319" i="44"/>
  <c r="C319" i="44"/>
  <c r="B319" i="44"/>
  <c r="H318" i="44"/>
  <c r="G318" i="44"/>
  <c r="F318" i="44"/>
  <c r="E318" i="44"/>
  <c r="D318" i="44"/>
  <c r="C318" i="44"/>
  <c r="B318" i="44"/>
  <c r="H317" i="44"/>
  <c r="G317" i="44"/>
  <c r="F317" i="44"/>
  <c r="E317" i="44"/>
  <c r="D317" i="44"/>
  <c r="C317" i="44"/>
  <c r="B317" i="44"/>
  <c r="H316" i="44"/>
  <c r="G316" i="44"/>
  <c r="F316" i="44"/>
  <c r="E316" i="44"/>
  <c r="D316" i="44"/>
  <c r="C316" i="44"/>
  <c r="B316" i="44"/>
  <c r="H315" i="44"/>
  <c r="G315" i="44"/>
  <c r="F315" i="44"/>
  <c r="E315" i="44"/>
  <c r="D315" i="44"/>
  <c r="C315" i="44"/>
  <c r="B315" i="44"/>
  <c r="H314" i="44"/>
  <c r="G314" i="44"/>
  <c r="F314" i="44"/>
  <c r="E314" i="44"/>
  <c r="D314" i="44"/>
  <c r="C314" i="44"/>
  <c r="B314" i="44"/>
  <c r="H313" i="44"/>
  <c r="G313" i="44"/>
  <c r="F313" i="44"/>
  <c r="E313" i="44"/>
  <c r="D313" i="44"/>
  <c r="C313" i="44"/>
  <c r="B313" i="44"/>
  <c r="H312" i="44"/>
  <c r="G312" i="44"/>
  <c r="F312" i="44"/>
  <c r="E312" i="44"/>
  <c r="D312" i="44"/>
  <c r="C312" i="44"/>
  <c r="B312" i="44"/>
  <c r="H311" i="44"/>
  <c r="G311" i="44"/>
  <c r="F311" i="44"/>
  <c r="E311" i="44"/>
  <c r="D311" i="44"/>
  <c r="C311" i="44"/>
  <c r="B311" i="44"/>
  <c r="H310" i="44"/>
  <c r="G310" i="44"/>
  <c r="F310" i="44"/>
  <c r="E310" i="44"/>
  <c r="D310" i="44"/>
  <c r="C310" i="44"/>
  <c r="B310" i="44"/>
  <c r="H309" i="44"/>
  <c r="G309" i="44"/>
  <c r="F309" i="44"/>
  <c r="E309" i="44"/>
  <c r="D309" i="44"/>
  <c r="C309" i="44"/>
  <c r="B309" i="44"/>
  <c r="H308" i="44"/>
  <c r="G308" i="44"/>
  <c r="F308" i="44"/>
  <c r="E308" i="44"/>
  <c r="D308" i="44"/>
  <c r="C308" i="44"/>
  <c r="B308" i="44"/>
  <c r="H307" i="44"/>
  <c r="G307" i="44"/>
  <c r="F307" i="44"/>
  <c r="E307" i="44"/>
  <c r="D307" i="44"/>
  <c r="C307" i="44"/>
  <c r="B307" i="44"/>
  <c r="H306" i="44"/>
  <c r="G306" i="44"/>
  <c r="F306" i="44"/>
  <c r="E306" i="44"/>
  <c r="D306" i="44"/>
  <c r="C306" i="44"/>
  <c r="B306" i="44"/>
  <c r="H305" i="44"/>
  <c r="G305" i="44"/>
  <c r="F305" i="44"/>
  <c r="E305" i="44"/>
  <c r="D305" i="44"/>
  <c r="C305" i="44"/>
  <c r="B305" i="44"/>
  <c r="H304" i="44"/>
  <c r="G304" i="44"/>
  <c r="F304" i="44"/>
  <c r="E304" i="44"/>
  <c r="D304" i="44"/>
  <c r="C304" i="44"/>
  <c r="B304" i="44"/>
  <c r="H303" i="44"/>
  <c r="G303" i="44"/>
  <c r="F303" i="44"/>
  <c r="E303" i="44"/>
  <c r="D303" i="44"/>
  <c r="C303" i="44"/>
  <c r="B303" i="44"/>
  <c r="H302" i="44"/>
  <c r="G302" i="44"/>
  <c r="F302" i="44"/>
  <c r="E302" i="44"/>
  <c r="D302" i="44"/>
  <c r="C302" i="44"/>
  <c r="B302" i="44"/>
  <c r="H301" i="44"/>
  <c r="G301" i="44"/>
  <c r="F301" i="44"/>
  <c r="E301" i="44"/>
  <c r="D301" i="44"/>
  <c r="C301" i="44"/>
  <c r="B301" i="44"/>
  <c r="H300" i="44"/>
  <c r="G300" i="44"/>
  <c r="F300" i="44"/>
  <c r="E300" i="44"/>
  <c r="D300" i="44"/>
  <c r="C300" i="44"/>
  <c r="B300" i="44"/>
  <c r="H299" i="44"/>
  <c r="G299" i="44"/>
  <c r="F299" i="44"/>
  <c r="E299" i="44"/>
  <c r="D299" i="44"/>
  <c r="C299" i="44"/>
  <c r="B299" i="44"/>
  <c r="H298" i="44"/>
  <c r="G298" i="44"/>
  <c r="F298" i="44"/>
  <c r="E298" i="44"/>
  <c r="D298" i="44"/>
  <c r="C298" i="44"/>
  <c r="B298" i="44"/>
  <c r="H297" i="44"/>
  <c r="G297" i="44"/>
  <c r="F297" i="44"/>
  <c r="E297" i="44"/>
  <c r="D297" i="44"/>
  <c r="C297" i="44"/>
  <c r="B297" i="44"/>
  <c r="H296" i="44"/>
  <c r="G296" i="44"/>
  <c r="F296" i="44"/>
  <c r="E296" i="44"/>
  <c r="D296" i="44"/>
  <c r="C296" i="44"/>
  <c r="B296" i="44"/>
  <c r="H295" i="44"/>
  <c r="G295" i="44"/>
  <c r="F295" i="44"/>
  <c r="E295" i="44"/>
  <c r="D295" i="44"/>
  <c r="C295" i="44"/>
  <c r="B295" i="44"/>
  <c r="H294" i="44"/>
  <c r="G294" i="44"/>
  <c r="F294" i="44"/>
  <c r="E294" i="44"/>
  <c r="D294" i="44"/>
  <c r="C294" i="44"/>
  <c r="B294" i="44"/>
  <c r="H293" i="44"/>
  <c r="G293" i="44"/>
  <c r="F293" i="44"/>
  <c r="E293" i="44"/>
  <c r="D293" i="44"/>
  <c r="C293" i="44"/>
  <c r="B293" i="44"/>
  <c r="H292" i="44"/>
  <c r="G292" i="44"/>
  <c r="F292" i="44"/>
  <c r="E292" i="44"/>
  <c r="D292" i="44"/>
  <c r="C292" i="44"/>
  <c r="B292" i="44"/>
  <c r="H291" i="44"/>
  <c r="G291" i="44"/>
  <c r="F291" i="44"/>
  <c r="E291" i="44"/>
  <c r="D291" i="44"/>
  <c r="C291" i="44"/>
  <c r="B291" i="44"/>
  <c r="H290" i="44"/>
  <c r="G290" i="44"/>
  <c r="F290" i="44"/>
  <c r="E290" i="44"/>
  <c r="D290" i="44"/>
  <c r="C290" i="44"/>
  <c r="B290" i="44"/>
  <c r="H289" i="44"/>
  <c r="G289" i="44"/>
  <c r="F289" i="44"/>
  <c r="E289" i="44"/>
  <c r="D289" i="44"/>
  <c r="C289" i="44"/>
  <c r="B289" i="44"/>
  <c r="H288" i="44"/>
  <c r="G288" i="44"/>
  <c r="F288" i="44"/>
  <c r="E288" i="44"/>
  <c r="D288" i="44"/>
  <c r="C288" i="44"/>
  <c r="B288" i="44"/>
  <c r="H287" i="44"/>
  <c r="G287" i="44"/>
  <c r="F287" i="44"/>
  <c r="E287" i="44"/>
  <c r="D287" i="44"/>
  <c r="C287" i="44"/>
  <c r="B287" i="44"/>
  <c r="H286" i="44"/>
  <c r="G286" i="44"/>
  <c r="F286" i="44"/>
  <c r="E286" i="44"/>
  <c r="D286" i="44"/>
  <c r="C286" i="44"/>
  <c r="B286" i="44"/>
  <c r="H285" i="44"/>
  <c r="G285" i="44"/>
  <c r="F285" i="44"/>
  <c r="E285" i="44"/>
  <c r="D285" i="44"/>
  <c r="C285" i="44"/>
  <c r="B285" i="44"/>
  <c r="H284" i="44"/>
  <c r="G284" i="44"/>
  <c r="F284" i="44"/>
  <c r="E284" i="44"/>
  <c r="D284" i="44"/>
  <c r="C284" i="44"/>
  <c r="B284" i="44"/>
  <c r="H283" i="44"/>
  <c r="G283" i="44"/>
  <c r="F283" i="44"/>
  <c r="E283" i="44"/>
  <c r="D283" i="44"/>
  <c r="C283" i="44"/>
  <c r="B283" i="44"/>
  <c r="H282" i="44"/>
  <c r="G282" i="44"/>
  <c r="F282" i="44"/>
  <c r="E282" i="44"/>
  <c r="D282" i="44"/>
  <c r="C282" i="44"/>
  <c r="B282" i="44"/>
  <c r="H281" i="44"/>
  <c r="G281" i="44"/>
  <c r="F281" i="44"/>
  <c r="E281" i="44"/>
  <c r="D281" i="44"/>
  <c r="C281" i="44"/>
  <c r="B281" i="44"/>
  <c r="H280" i="44"/>
  <c r="G280" i="44"/>
  <c r="F280" i="44"/>
  <c r="E280" i="44"/>
  <c r="D280" i="44"/>
  <c r="C280" i="44"/>
  <c r="B280" i="44"/>
  <c r="H279" i="44"/>
  <c r="G279" i="44"/>
  <c r="F279" i="44"/>
  <c r="E279" i="44"/>
  <c r="D279" i="44"/>
  <c r="C279" i="44"/>
  <c r="B279" i="44"/>
  <c r="H278" i="44"/>
  <c r="G278" i="44"/>
  <c r="F278" i="44"/>
  <c r="E278" i="44"/>
  <c r="D278" i="44"/>
  <c r="C278" i="44"/>
  <c r="B278" i="44"/>
  <c r="H277" i="44"/>
  <c r="G277" i="44"/>
  <c r="F277" i="44"/>
  <c r="E277" i="44"/>
  <c r="D277" i="44"/>
  <c r="C277" i="44"/>
  <c r="B277" i="44"/>
  <c r="H276" i="44"/>
  <c r="G276" i="44"/>
  <c r="F276" i="44"/>
  <c r="E276" i="44"/>
  <c r="D276" i="44"/>
  <c r="C276" i="44"/>
  <c r="B276" i="44"/>
  <c r="H275" i="44"/>
  <c r="G275" i="44"/>
  <c r="F275" i="44"/>
  <c r="E275" i="44"/>
  <c r="D275" i="44"/>
  <c r="C275" i="44"/>
  <c r="B275" i="44"/>
  <c r="H274" i="44"/>
  <c r="G274" i="44"/>
  <c r="F274" i="44"/>
  <c r="E274" i="44"/>
  <c r="D274" i="44"/>
  <c r="C274" i="44"/>
  <c r="B274" i="44"/>
  <c r="H273" i="44"/>
  <c r="G273" i="44"/>
  <c r="F273" i="44"/>
  <c r="E273" i="44"/>
  <c r="D273" i="44"/>
  <c r="C273" i="44"/>
  <c r="B273" i="44"/>
  <c r="H272" i="44"/>
  <c r="G272" i="44"/>
  <c r="F272" i="44"/>
  <c r="E272" i="44"/>
  <c r="D272" i="44"/>
  <c r="C272" i="44"/>
  <c r="B272" i="44"/>
  <c r="H271" i="44"/>
  <c r="G271" i="44"/>
  <c r="F271" i="44"/>
  <c r="E271" i="44"/>
  <c r="D271" i="44"/>
  <c r="C271" i="44"/>
  <c r="B271" i="44"/>
  <c r="H270" i="44"/>
  <c r="G270" i="44"/>
  <c r="F270" i="44"/>
  <c r="E270" i="44"/>
  <c r="D270" i="44"/>
  <c r="C270" i="44"/>
  <c r="B270" i="44"/>
  <c r="H269" i="44"/>
  <c r="G269" i="44"/>
  <c r="F269" i="44"/>
  <c r="E269" i="44"/>
  <c r="D269" i="44"/>
  <c r="C269" i="44"/>
  <c r="B269" i="44"/>
  <c r="H268" i="44"/>
  <c r="G268" i="44"/>
  <c r="F268" i="44"/>
  <c r="E268" i="44"/>
  <c r="D268" i="44"/>
  <c r="C268" i="44"/>
  <c r="B268" i="44"/>
  <c r="H267" i="44"/>
  <c r="G267" i="44"/>
  <c r="F267" i="44"/>
  <c r="E267" i="44"/>
  <c r="D267" i="44"/>
  <c r="C267" i="44"/>
  <c r="B267" i="44"/>
  <c r="H266" i="44"/>
  <c r="G266" i="44"/>
  <c r="F266" i="44"/>
  <c r="E266" i="44"/>
  <c r="D266" i="44"/>
  <c r="C266" i="44"/>
  <c r="B266" i="44"/>
  <c r="H265" i="44"/>
  <c r="G265" i="44"/>
  <c r="F265" i="44"/>
  <c r="E265" i="44"/>
  <c r="D265" i="44"/>
  <c r="C265" i="44"/>
  <c r="B265" i="44"/>
  <c r="H264" i="44"/>
  <c r="G264" i="44"/>
  <c r="F264" i="44"/>
  <c r="E264" i="44"/>
  <c r="D264" i="44"/>
  <c r="C264" i="44"/>
  <c r="B264" i="44"/>
  <c r="H263" i="44"/>
  <c r="G263" i="44"/>
  <c r="F263" i="44"/>
  <c r="E263" i="44"/>
  <c r="D263" i="44"/>
  <c r="C263" i="44"/>
  <c r="B263" i="44"/>
  <c r="H262" i="44"/>
  <c r="G262" i="44"/>
  <c r="F262" i="44"/>
  <c r="E262" i="44"/>
  <c r="D262" i="44"/>
  <c r="C262" i="44"/>
  <c r="B262" i="44"/>
  <c r="H261" i="44"/>
  <c r="G261" i="44"/>
  <c r="F261" i="44"/>
  <c r="E261" i="44"/>
  <c r="D261" i="44"/>
  <c r="C261" i="44"/>
  <c r="B261" i="44"/>
  <c r="H260" i="44"/>
  <c r="G260" i="44"/>
  <c r="F260" i="44"/>
  <c r="E260" i="44"/>
  <c r="D260" i="44"/>
  <c r="C260" i="44"/>
  <c r="B260" i="44"/>
  <c r="H259" i="44"/>
  <c r="G259" i="44"/>
  <c r="F259" i="44"/>
  <c r="E259" i="44"/>
  <c r="D259" i="44"/>
  <c r="C259" i="44"/>
  <c r="B259" i="44"/>
  <c r="H258" i="44"/>
  <c r="G258" i="44"/>
  <c r="F258" i="44"/>
  <c r="E258" i="44"/>
  <c r="D258" i="44"/>
  <c r="C258" i="44"/>
  <c r="B258" i="44"/>
  <c r="H257" i="44"/>
  <c r="G257" i="44"/>
  <c r="F257" i="44"/>
  <c r="E257" i="44"/>
  <c r="D257" i="44"/>
  <c r="C257" i="44"/>
  <c r="B257" i="44"/>
  <c r="H256" i="44"/>
  <c r="G256" i="44"/>
  <c r="F256" i="44"/>
  <c r="E256" i="44"/>
  <c r="D256" i="44"/>
  <c r="C256" i="44"/>
  <c r="B256" i="44"/>
  <c r="H255" i="44"/>
  <c r="G255" i="44"/>
  <c r="F255" i="44"/>
  <c r="E255" i="44"/>
  <c r="D255" i="44"/>
  <c r="C255" i="44"/>
  <c r="B255" i="44"/>
  <c r="H254" i="44"/>
  <c r="G254" i="44"/>
  <c r="F254" i="44"/>
  <c r="E254" i="44"/>
  <c r="D254" i="44"/>
  <c r="C254" i="44"/>
  <c r="B254" i="44"/>
  <c r="H253" i="44"/>
  <c r="G253" i="44"/>
  <c r="F253" i="44"/>
  <c r="E253" i="44"/>
  <c r="D253" i="44"/>
  <c r="C253" i="44"/>
  <c r="B253" i="44"/>
  <c r="H252" i="44"/>
  <c r="G252" i="44"/>
  <c r="F252" i="44"/>
  <c r="E252" i="44"/>
  <c r="D252" i="44"/>
  <c r="C252" i="44"/>
  <c r="B252" i="44"/>
  <c r="H251" i="44"/>
  <c r="G251" i="44"/>
  <c r="F251" i="44"/>
  <c r="E251" i="44"/>
  <c r="D251" i="44"/>
  <c r="C251" i="44"/>
  <c r="B251" i="44"/>
  <c r="H250" i="44"/>
  <c r="G250" i="44"/>
  <c r="F250" i="44"/>
  <c r="E250" i="44"/>
  <c r="D250" i="44"/>
  <c r="C250" i="44"/>
  <c r="B250" i="44"/>
  <c r="H249" i="44"/>
  <c r="G249" i="44"/>
  <c r="F249" i="44"/>
  <c r="E249" i="44"/>
  <c r="D249" i="44"/>
  <c r="C249" i="44"/>
  <c r="B249" i="44"/>
  <c r="H248" i="44"/>
  <c r="G248" i="44"/>
  <c r="F248" i="44"/>
  <c r="E248" i="44"/>
  <c r="D248" i="44"/>
  <c r="C248" i="44"/>
  <c r="B248" i="44"/>
  <c r="H247" i="44"/>
  <c r="G247" i="44"/>
  <c r="F247" i="44"/>
  <c r="E247" i="44"/>
  <c r="D247" i="44"/>
  <c r="C247" i="44"/>
  <c r="B247" i="44"/>
  <c r="H246" i="44"/>
  <c r="G246" i="44"/>
  <c r="F246" i="44"/>
  <c r="E246" i="44"/>
  <c r="D246" i="44"/>
  <c r="C246" i="44"/>
  <c r="B246" i="44"/>
  <c r="H245" i="44"/>
  <c r="G245" i="44"/>
  <c r="F245" i="44"/>
  <c r="E245" i="44"/>
  <c r="D245" i="44"/>
  <c r="C245" i="44"/>
  <c r="B245" i="44"/>
  <c r="H244" i="44"/>
  <c r="G244" i="44"/>
  <c r="F244" i="44"/>
  <c r="E244" i="44"/>
  <c r="D244" i="44"/>
  <c r="C244" i="44"/>
  <c r="B244" i="44"/>
  <c r="H243" i="44"/>
  <c r="G243" i="44"/>
  <c r="F243" i="44"/>
  <c r="E243" i="44"/>
  <c r="D243" i="44"/>
  <c r="C243" i="44"/>
  <c r="B243" i="44"/>
  <c r="H242" i="44"/>
  <c r="G242" i="44"/>
  <c r="F242" i="44"/>
  <c r="E242" i="44"/>
  <c r="D242" i="44"/>
  <c r="C242" i="44"/>
  <c r="B242" i="44"/>
  <c r="H241" i="44"/>
  <c r="G241" i="44"/>
  <c r="F241" i="44"/>
  <c r="E241" i="44"/>
  <c r="D241" i="44"/>
  <c r="C241" i="44"/>
  <c r="B241" i="44"/>
  <c r="H240" i="44"/>
  <c r="G240" i="44"/>
  <c r="F240" i="44"/>
  <c r="E240" i="44"/>
  <c r="D240" i="44"/>
  <c r="C240" i="44"/>
  <c r="B240" i="44"/>
  <c r="H239" i="44"/>
  <c r="G239" i="44"/>
  <c r="F239" i="44"/>
  <c r="E239" i="44"/>
  <c r="D239" i="44"/>
  <c r="C239" i="44"/>
  <c r="B239" i="44"/>
  <c r="H238" i="44"/>
  <c r="G238" i="44"/>
  <c r="F238" i="44"/>
  <c r="E238" i="44"/>
  <c r="D238" i="44"/>
  <c r="C238" i="44"/>
  <c r="B238" i="44"/>
  <c r="H237" i="44"/>
  <c r="G237" i="44"/>
  <c r="F237" i="44"/>
  <c r="E237" i="44"/>
  <c r="D237" i="44"/>
  <c r="C237" i="44"/>
  <c r="B237" i="44"/>
  <c r="H236" i="44"/>
  <c r="G236" i="44"/>
  <c r="F236" i="44"/>
  <c r="E236" i="44"/>
  <c r="D236" i="44"/>
  <c r="C236" i="44"/>
  <c r="B236" i="44"/>
  <c r="H235" i="44"/>
  <c r="G235" i="44"/>
  <c r="F235" i="44"/>
  <c r="E235" i="44"/>
  <c r="D235" i="44"/>
  <c r="C235" i="44"/>
  <c r="B235" i="44"/>
  <c r="H234" i="44"/>
  <c r="G234" i="44"/>
  <c r="F234" i="44"/>
  <c r="E234" i="44"/>
  <c r="D234" i="44"/>
  <c r="C234" i="44"/>
  <c r="B234" i="44"/>
  <c r="H233" i="44"/>
  <c r="G233" i="44"/>
  <c r="F233" i="44"/>
  <c r="E233" i="44"/>
  <c r="D233" i="44"/>
  <c r="C233" i="44"/>
  <c r="B233" i="44"/>
  <c r="H232" i="44"/>
  <c r="G232" i="44"/>
  <c r="F232" i="44"/>
  <c r="E232" i="44"/>
  <c r="D232" i="44"/>
  <c r="C232" i="44"/>
  <c r="B232" i="44"/>
  <c r="H231" i="44"/>
  <c r="G231" i="44"/>
  <c r="F231" i="44"/>
  <c r="E231" i="44"/>
  <c r="D231" i="44"/>
  <c r="C231" i="44"/>
  <c r="B231" i="44"/>
  <c r="H230" i="44"/>
  <c r="G230" i="44"/>
  <c r="F230" i="44"/>
  <c r="E230" i="44"/>
  <c r="D230" i="44"/>
  <c r="C230" i="44"/>
  <c r="B230" i="44"/>
  <c r="H229" i="44"/>
  <c r="G229" i="44"/>
  <c r="F229" i="44"/>
  <c r="E229" i="44"/>
  <c r="D229" i="44"/>
  <c r="C229" i="44"/>
  <c r="B229" i="44"/>
  <c r="H228" i="44"/>
  <c r="G228" i="44"/>
  <c r="F228" i="44"/>
  <c r="E228" i="44"/>
  <c r="D228" i="44"/>
  <c r="C228" i="44"/>
  <c r="B228" i="44"/>
  <c r="H227" i="44"/>
  <c r="G227" i="44"/>
  <c r="F227" i="44"/>
  <c r="E227" i="44"/>
  <c r="D227" i="44"/>
  <c r="C227" i="44"/>
  <c r="B227" i="44"/>
  <c r="H226" i="44"/>
  <c r="G226" i="44"/>
  <c r="F226" i="44"/>
  <c r="E226" i="44"/>
  <c r="D226" i="44"/>
  <c r="C226" i="44"/>
  <c r="B226" i="44"/>
  <c r="H225" i="44"/>
  <c r="G225" i="44"/>
  <c r="F225" i="44"/>
  <c r="E225" i="44"/>
  <c r="D225" i="44"/>
  <c r="C225" i="44"/>
  <c r="B225" i="44"/>
  <c r="H224" i="44"/>
  <c r="G224" i="44"/>
  <c r="F224" i="44"/>
  <c r="E224" i="44"/>
  <c r="D224" i="44"/>
  <c r="C224" i="44"/>
  <c r="B224" i="44"/>
  <c r="H223" i="44"/>
  <c r="G223" i="44"/>
  <c r="F223" i="44"/>
  <c r="E223" i="44"/>
  <c r="D223" i="44"/>
  <c r="C223" i="44"/>
  <c r="B223" i="44"/>
  <c r="H222" i="44"/>
  <c r="G222" i="44"/>
  <c r="F222" i="44"/>
  <c r="E222" i="44"/>
  <c r="D222" i="44"/>
  <c r="C222" i="44"/>
  <c r="B222" i="44"/>
  <c r="H221" i="44"/>
  <c r="G221" i="44"/>
  <c r="F221" i="44"/>
  <c r="E221" i="44"/>
  <c r="D221" i="44"/>
  <c r="C221" i="44"/>
  <c r="B221" i="44"/>
  <c r="H220" i="44"/>
  <c r="G220" i="44"/>
  <c r="F220" i="44"/>
  <c r="E220" i="44"/>
  <c r="D220" i="44"/>
  <c r="C220" i="44"/>
  <c r="B220" i="44"/>
  <c r="H219" i="44"/>
  <c r="G219" i="44"/>
  <c r="F219" i="44"/>
  <c r="E219" i="44"/>
  <c r="D219" i="44"/>
  <c r="C219" i="44"/>
  <c r="B219" i="44"/>
  <c r="H218" i="44"/>
  <c r="G218" i="44"/>
  <c r="F218" i="44"/>
  <c r="E218" i="44"/>
  <c r="D218" i="44"/>
  <c r="C218" i="44"/>
  <c r="B218" i="44"/>
  <c r="H217" i="44"/>
  <c r="G217" i="44"/>
  <c r="F217" i="44"/>
  <c r="E217" i="44"/>
  <c r="D217" i="44"/>
  <c r="C217" i="44"/>
  <c r="B217" i="44"/>
  <c r="H216" i="44"/>
  <c r="G216" i="44"/>
  <c r="F216" i="44"/>
  <c r="E216" i="44"/>
  <c r="D216" i="44"/>
  <c r="C216" i="44"/>
  <c r="B216" i="44"/>
  <c r="H215" i="44"/>
  <c r="G215" i="44"/>
  <c r="F215" i="44"/>
  <c r="E215" i="44"/>
  <c r="D215" i="44"/>
  <c r="C215" i="44"/>
  <c r="B215" i="44"/>
  <c r="H214" i="44"/>
  <c r="G214" i="44"/>
  <c r="F214" i="44"/>
  <c r="E214" i="44"/>
  <c r="D214" i="44"/>
  <c r="C214" i="44"/>
  <c r="B214" i="44"/>
  <c r="H213" i="44"/>
  <c r="G213" i="44"/>
  <c r="F213" i="44"/>
  <c r="E213" i="44"/>
  <c r="D213" i="44"/>
  <c r="C213" i="44"/>
  <c r="B213" i="44"/>
  <c r="H212" i="44"/>
  <c r="G212" i="44"/>
  <c r="F212" i="44"/>
  <c r="E212" i="44"/>
  <c r="D212" i="44"/>
  <c r="C212" i="44"/>
  <c r="B212" i="44"/>
  <c r="H211" i="44"/>
  <c r="G211" i="44"/>
  <c r="F211" i="44"/>
  <c r="E211" i="44"/>
  <c r="D211" i="44"/>
  <c r="C211" i="44"/>
  <c r="B211" i="44"/>
  <c r="H210" i="44"/>
  <c r="G210" i="44"/>
  <c r="F210" i="44"/>
  <c r="E210" i="44"/>
  <c r="D210" i="44"/>
  <c r="C210" i="44"/>
  <c r="B210" i="44"/>
  <c r="H209" i="44"/>
  <c r="G209" i="44"/>
  <c r="F209" i="44"/>
  <c r="E209" i="44"/>
  <c r="D209" i="44"/>
  <c r="C209" i="44"/>
  <c r="B209" i="44"/>
  <c r="H208" i="44"/>
  <c r="G208" i="44"/>
  <c r="F208" i="44"/>
  <c r="E208" i="44"/>
  <c r="D208" i="44"/>
  <c r="C208" i="44"/>
  <c r="B208" i="44"/>
  <c r="H207" i="44"/>
  <c r="G207" i="44"/>
  <c r="F207" i="44"/>
  <c r="E207" i="44"/>
  <c r="D207" i="44"/>
  <c r="C207" i="44"/>
  <c r="B207" i="44"/>
  <c r="H206" i="44"/>
  <c r="G206" i="44"/>
  <c r="F206" i="44"/>
  <c r="E206" i="44"/>
  <c r="D206" i="44"/>
  <c r="C206" i="44"/>
  <c r="B206" i="44"/>
  <c r="H205" i="44"/>
  <c r="G205" i="44"/>
  <c r="F205" i="44"/>
  <c r="E205" i="44"/>
  <c r="D205" i="44"/>
  <c r="C205" i="44"/>
  <c r="B205" i="44"/>
  <c r="H204" i="44"/>
  <c r="G204" i="44"/>
  <c r="F204" i="44"/>
  <c r="E204" i="44"/>
  <c r="D204" i="44"/>
  <c r="C204" i="44"/>
  <c r="B204" i="44"/>
  <c r="H203" i="44"/>
  <c r="G203" i="44"/>
  <c r="F203" i="44"/>
  <c r="E203" i="44"/>
  <c r="D203" i="44"/>
  <c r="C203" i="44"/>
  <c r="B203" i="44"/>
  <c r="H202" i="44"/>
  <c r="G202" i="44"/>
  <c r="F202" i="44"/>
  <c r="E202" i="44"/>
  <c r="D202" i="44"/>
  <c r="C202" i="44"/>
  <c r="B202" i="44"/>
  <c r="H201" i="44"/>
  <c r="G201" i="44"/>
  <c r="F201" i="44"/>
  <c r="E201" i="44"/>
  <c r="D201" i="44"/>
  <c r="C201" i="44"/>
  <c r="B201" i="44"/>
  <c r="H200" i="44"/>
  <c r="G200" i="44"/>
  <c r="F200" i="44"/>
  <c r="E200" i="44"/>
  <c r="D200" i="44"/>
  <c r="C200" i="44"/>
  <c r="B200" i="44"/>
  <c r="H199" i="44"/>
  <c r="G199" i="44"/>
  <c r="F199" i="44"/>
  <c r="E199" i="44"/>
  <c r="D199" i="44"/>
  <c r="C199" i="44"/>
  <c r="B199" i="44"/>
  <c r="H198" i="44"/>
  <c r="G198" i="44"/>
  <c r="F198" i="44"/>
  <c r="E198" i="44"/>
  <c r="D198" i="44"/>
  <c r="C198" i="44"/>
  <c r="B198" i="44"/>
  <c r="H197" i="44"/>
  <c r="G197" i="44"/>
  <c r="F197" i="44"/>
  <c r="E197" i="44"/>
  <c r="D197" i="44"/>
  <c r="C197" i="44"/>
  <c r="B197" i="44"/>
  <c r="H196" i="44"/>
  <c r="G196" i="44"/>
  <c r="F196" i="44"/>
  <c r="E196" i="44"/>
  <c r="D196" i="44"/>
  <c r="C196" i="44"/>
  <c r="B196" i="44"/>
  <c r="H195" i="44"/>
  <c r="G195" i="44"/>
  <c r="F195" i="44"/>
  <c r="E195" i="44"/>
  <c r="D195" i="44"/>
  <c r="C195" i="44"/>
  <c r="B195" i="44"/>
  <c r="H194" i="44"/>
  <c r="G194" i="44"/>
  <c r="F194" i="44"/>
  <c r="E194" i="44"/>
  <c r="D194" i="44"/>
  <c r="C194" i="44"/>
  <c r="B194" i="44"/>
  <c r="H193" i="44"/>
  <c r="G193" i="44"/>
  <c r="F193" i="44"/>
  <c r="E193" i="44"/>
  <c r="D193" i="44"/>
  <c r="C193" i="44"/>
  <c r="B193" i="44"/>
  <c r="H192" i="44"/>
  <c r="G192" i="44"/>
  <c r="F192" i="44"/>
  <c r="E192" i="44"/>
  <c r="D192" i="44"/>
  <c r="C192" i="44"/>
  <c r="B192" i="44"/>
  <c r="H191" i="44"/>
  <c r="G191" i="44"/>
  <c r="F191" i="44"/>
  <c r="E191" i="44"/>
  <c r="D191" i="44"/>
  <c r="C191" i="44"/>
  <c r="B191" i="44"/>
  <c r="H190" i="44"/>
  <c r="G190" i="44"/>
  <c r="F190" i="44"/>
  <c r="E190" i="44"/>
  <c r="D190" i="44"/>
  <c r="C190" i="44"/>
  <c r="B190" i="44"/>
  <c r="H189" i="44"/>
  <c r="G189" i="44"/>
  <c r="F189" i="44"/>
  <c r="E189" i="44"/>
  <c r="D189" i="44"/>
  <c r="C189" i="44"/>
  <c r="B189" i="44"/>
  <c r="H188" i="44"/>
  <c r="G188" i="44"/>
  <c r="F188" i="44"/>
  <c r="E188" i="44"/>
  <c r="D188" i="44"/>
  <c r="C188" i="44"/>
  <c r="B188" i="44"/>
  <c r="H187" i="44"/>
  <c r="G187" i="44"/>
  <c r="F187" i="44"/>
  <c r="E187" i="44"/>
  <c r="D187" i="44"/>
  <c r="C187" i="44"/>
  <c r="B187" i="44"/>
  <c r="H186" i="44"/>
  <c r="G186" i="44"/>
  <c r="F186" i="44"/>
  <c r="E186" i="44"/>
  <c r="D186" i="44"/>
  <c r="C186" i="44"/>
  <c r="B186" i="44"/>
  <c r="H185" i="44"/>
  <c r="G185" i="44"/>
  <c r="F185" i="44"/>
  <c r="E185" i="44"/>
  <c r="D185" i="44"/>
  <c r="C185" i="44"/>
  <c r="B185" i="44"/>
  <c r="H184" i="44"/>
  <c r="G184" i="44"/>
  <c r="F184" i="44"/>
  <c r="E184" i="44"/>
  <c r="D184" i="44"/>
  <c r="C184" i="44"/>
  <c r="B184" i="44"/>
  <c r="H183" i="44"/>
  <c r="G183" i="44"/>
  <c r="F183" i="44"/>
  <c r="E183" i="44"/>
  <c r="D183" i="44"/>
  <c r="C183" i="44"/>
  <c r="B183" i="44"/>
  <c r="H182" i="44"/>
  <c r="G182" i="44"/>
  <c r="F182" i="44"/>
  <c r="E182" i="44"/>
  <c r="D182" i="44"/>
  <c r="C182" i="44"/>
  <c r="B182" i="44"/>
  <c r="H181" i="44"/>
  <c r="G181" i="44"/>
  <c r="F181" i="44"/>
  <c r="E181" i="44"/>
  <c r="D181" i="44"/>
  <c r="C181" i="44"/>
  <c r="B181" i="44"/>
  <c r="H180" i="44"/>
  <c r="G180" i="44"/>
  <c r="F180" i="44"/>
  <c r="E180" i="44"/>
  <c r="D180" i="44"/>
  <c r="C180" i="44"/>
  <c r="B180" i="44"/>
  <c r="H179" i="44"/>
  <c r="G179" i="44"/>
  <c r="F179" i="44"/>
  <c r="E179" i="44"/>
  <c r="D179" i="44"/>
  <c r="C179" i="44"/>
  <c r="B179" i="44"/>
  <c r="H178" i="44"/>
  <c r="G178" i="44"/>
  <c r="F178" i="44"/>
  <c r="E178" i="44"/>
  <c r="D178" i="44"/>
  <c r="C178" i="44"/>
  <c r="B178" i="44"/>
  <c r="H177" i="44"/>
  <c r="G177" i="44"/>
  <c r="F177" i="44"/>
  <c r="E177" i="44"/>
  <c r="D177" i="44"/>
  <c r="C177" i="44"/>
  <c r="B177" i="44"/>
  <c r="H176" i="44"/>
  <c r="G176" i="44"/>
  <c r="F176" i="44"/>
  <c r="E176" i="44"/>
  <c r="D176" i="44"/>
  <c r="C176" i="44"/>
  <c r="B176" i="44"/>
  <c r="H175" i="44"/>
  <c r="G175" i="44"/>
  <c r="F175" i="44"/>
  <c r="E175" i="44"/>
  <c r="D175" i="44"/>
  <c r="C175" i="44"/>
  <c r="B175" i="44"/>
  <c r="H174" i="44"/>
  <c r="G174" i="44"/>
  <c r="F174" i="44"/>
  <c r="E174" i="44"/>
  <c r="D174" i="44"/>
  <c r="C174" i="44"/>
  <c r="B174" i="44"/>
  <c r="H173" i="44"/>
  <c r="G173" i="44"/>
  <c r="F173" i="44"/>
  <c r="E173" i="44"/>
  <c r="D173" i="44"/>
  <c r="C173" i="44"/>
  <c r="B173" i="44"/>
  <c r="H172" i="44"/>
  <c r="G172" i="44"/>
  <c r="F172" i="44"/>
  <c r="E172" i="44"/>
  <c r="D172" i="44"/>
  <c r="C172" i="44"/>
  <c r="B172" i="44"/>
  <c r="H171" i="44"/>
  <c r="G171" i="44"/>
  <c r="F171" i="44"/>
  <c r="E171" i="44"/>
  <c r="D171" i="44"/>
  <c r="C171" i="44"/>
  <c r="B171" i="44"/>
  <c r="H170" i="44"/>
  <c r="G170" i="44"/>
  <c r="F170" i="44"/>
  <c r="E170" i="44"/>
  <c r="D170" i="44"/>
  <c r="C170" i="44"/>
  <c r="B170" i="44"/>
  <c r="H169" i="44"/>
  <c r="G169" i="44"/>
  <c r="F169" i="44"/>
  <c r="E169" i="44"/>
  <c r="D169" i="44"/>
  <c r="C169" i="44"/>
  <c r="B169" i="44"/>
  <c r="H168" i="44"/>
  <c r="G168" i="44"/>
  <c r="F168" i="44"/>
  <c r="E168" i="44"/>
  <c r="D168" i="44"/>
  <c r="C168" i="44"/>
  <c r="B168" i="44"/>
  <c r="H167" i="44"/>
  <c r="G167" i="44"/>
  <c r="F167" i="44"/>
  <c r="E167" i="44"/>
  <c r="D167" i="44"/>
  <c r="C167" i="44"/>
  <c r="B167" i="44"/>
  <c r="H166" i="44"/>
  <c r="G166" i="44"/>
  <c r="F166" i="44"/>
  <c r="E166" i="44"/>
  <c r="D166" i="44"/>
  <c r="C166" i="44"/>
  <c r="B166" i="44"/>
  <c r="H165" i="44"/>
  <c r="G165" i="44"/>
  <c r="F165" i="44"/>
  <c r="E165" i="44"/>
  <c r="D165" i="44"/>
  <c r="C165" i="44"/>
  <c r="B165" i="44"/>
  <c r="H164" i="44"/>
  <c r="G164" i="44"/>
  <c r="F164" i="44"/>
  <c r="E164" i="44"/>
  <c r="D164" i="44"/>
  <c r="C164" i="44"/>
  <c r="B164" i="44"/>
  <c r="H163" i="44"/>
  <c r="G163" i="44"/>
  <c r="F163" i="44"/>
  <c r="E163" i="44"/>
  <c r="D163" i="44"/>
  <c r="C163" i="44"/>
  <c r="B163" i="44"/>
  <c r="H162" i="44"/>
  <c r="G162" i="44"/>
  <c r="F162" i="44"/>
  <c r="E162" i="44"/>
  <c r="D162" i="44"/>
  <c r="C162" i="44"/>
  <c r="B162" i="44"/>
  <c r="H161" i="44"/>
  <c r="G161" i="44"/>
  <c r="F161" i="44"/>
  <c r="E161" i="44"/>
  <c r="D161" i="44"/>
  <c r="C161" i="44"/>
  <c r="B161" i="44"/>
  <c r="H160" i="44"/>
  <c r="G160" i="44"/>
  <c r="F160" i="44"/>
  <c r="E160" i="44"/>
  <c r="D160" i="44"/>
  <c r="C160" i="44"/>
  <c r="B160" i="44"/>
  <c r="H159" i="44"/>
  <c r="G159" i="44"/>
  <c r="F159" i="44"/>
  <c r="E159" i="44"/>
  <c r="D159" i="44"/>
  <c r="C159" i="44"/>
  <c r="B159" i="44"/>
  <c r="H158" i="44"/>
  <c r="G158" i="44"/>
  <c r="F158" i="44"/>
  <c r="E158" i="44"/>
  <c r="D158" i="44"/>
  <c r="C158" i="44"/>
  <c r="B158" i="44"/>
  <c r="H157" i="44"/>
  <c r="G157" i="44"/>
  <c r="F157" i="44"/>
  <c r="E157" i="44"/>
  <c r="D157" i="44"/>
  <c r="C157" i="44"/>
  <c r="B157" i="44"/>
  <c r="H156" i="44"/>
  <c r="G156" i="44"/>
  <c r="F156" i="44"/>
  <c r="E156" i="44"/>
  <c r="D156" i="44"/>
  <c r="C156" i="44"/>
  <c r="B156" i="44"/>
  <c r="H155" i="44"/>
  <c r="G155" i="44"/>
  <c r="F155" i="44"/>
  <c r="E155" i="44"/>
  <c r="D155" i="44"/>
  <c r="C155" i="44"/>
  <c r="B155" i="44"/>
  <c r="H154" i="44"/>
  <c r="G154" i="44"/>
  <c r="F154" i="44"/>
  <c r="E154" i="44"/>
  <c r="D154" i="44"/>
  <c r="C154" i="44"/>
  <c r="B154" i="44"/>
  <c r="H153" i="44"/>
  <c r="G153" i="44"/>
  <c r="F153" i="44"/>
  <c r="E153" i="44"/>
  <c r="D153" i="44"/>
  <c r="C153" i="44"/>
  <c r="B153" i="44"/>
  <c r="H152" i="44"/>
  <c r="G152" i="44"/>
  <c r="F152" i="44"/>
  <c r="E152" i="44"/>
  <c r="D152" i="44"/>
  <c r="C152" i="44"/>
  <c r="B152" i="44"/>
  <c r="H151" i="44"/>
  <c r="G151" i="44"/>
  <c r="F151" i="44"/>
  <c r="E151" i="44"/>
  <c r="D151" i="44"/>
  <c r="C151" i="44"/>
  <c r="B151" i="44"/>
  <c r="H150" i="44"/>
  <c r="G150" i="44"/>
  <c r="F150" i="44"/>
  <c r="E150" i="44"/>
  <c r="D150" i="44"/>
  <c r="C150" i="44"/>
  <c r="B150" i="44"/>
  <c r="H149" i="44"/>
  <c r="G149" i="44"/>
  <c r="F149" i="44"/>
  <c r="E149" i="44"/>
  <c r="D149" i="44"/>
  <c r="C149" i="44"/>
  <c r="B149" i="44"/>
  <c r="H148" i="44"/>
  <c r="G148" i="44"/>
  <c r="F148" i="44"/>
  <c r="E148" i="44"/>
  <c r="D148" i="44"/>
  <c r="C148" i="44"/>
  <c r="B148" i="44"/>
  <c r="H147" i="44"/>
  <c r="G147" i="44"/>
  <c r="F147" i="44"/>
  <c r="E147" i="44"/>
  <c r="D147" i="44"/>
  <c r="C147" i="44"/>
  <c r="B147" i="44"/>
  <c r="H146" i="44"/>
  <c r="G146" i="44"/>
  <c r="F146" i="44"/>
  <c r="E146" i="44"/>
  <c r="D146" i="44"/>
  <c r="C146" i="44"/>
  <c r="B146" i="44"/>
  <c r="H145" i="44"/>
  <c r="G145" i="44"/>
  <c r="F145" i="44"/>
  <c r="E145" i="44"/>
  <c r="D145" i="44"/>
  <c r="C145" i="44"/>
  <c r="B145" i="44"/>
  <c r="H144" i="44"/>
  <c r="G144" i="44"/>
  <c r="F144" i="44"/>
  <c r="E144" i="44"/>
  <c r="D144" i="44"/>
  <c r="C144" i="44"/>
  <c r="B144" i="44"/>
  <c r="H143" i="44"/>
  <c r="G143" i="44"/>
  <c r="F143" i="44"/>
  <c r="E143" i="44"/>
  <c r="D143" i="44"/>
  <c r="C143" i="44"/>
  <c r="B143" i="44"/>
  <c r="H142" i="44"/>
  <c r="G142" i="44"/>
  <c r="F142" i="44"/>
  <c r="E142" i="44"/>
  <c r="D142" i="44"/>
  <c r="C142" i="44"/>
  <c r="B142" i="44"/>
  <c r="H141" i="44"/>
  <c r="G141" i="44"/>
  <c r="F141" i="44"/>
  <c r="E141" i="44"/>
  <c r="D141" i="44"/>
  <c r="C141" i="44"/>
  <c r="B141" i="44"/>
  <c r="H140" i="44"/>
  <c r="G140" i="44"/>
  <c r="F140" i="44"/>
  <c r="E140" i="44"/>
  <c r="D140" i="44"/>
  <c r="C140" i="44"/>
  <c r="B140" i="44"/>
  <c r="H139" i="44"/>
  <c r="G139" i="44"/>
  <c r="F139" i="44"/>
  <c r="E139" i="44"/>
  <c r="D139" i="44"/>
  <c r="C139" i="44"/>
  <c r="B139" i="44"/>
  <c r="H138" i="44"/>
  <c r="G138" i="44"/>
  <c r="F138" i="44"/>
  <c r="E138" i="44"/>
  <c r="D138" i="44"/>
  <c r="C138" i="44"/>
  <c r="B138" i="44"/>
  <c r="H137" i="44"/>
  <c r="G137" i="44"/>
  <c r="F137" i="44"/>
  <c r="E137" i="44"/>
  <c r="D137" i="44"/>
  <c r="C137" i="44"/>
  <c r="B137" i="44"/>
  <c r="H136" i="44"/>
  <c r="G136" i="44"/>
  <c r="F136" i="44"/>
  <c r="E136" i="44"/>
  <c r="D136" i="44"/>
  <c r="C136" i="44"/>
  <c r="B136" i="44"/>
  <c r="H135" i="44"/>
  <c r="G135" i="44"/>
  <c r="F135" i="44"/>
  <c r="E135" i="44"/>
  <c r="D135" i="44"/>
  <c r="C135" i="44"/>
  <c r="B135" i="44"/>
  <c r="H134" i="44"/>
  <c r="G134" i="44"/>
  <c r="F134" i="44"/>
  <c r="E134" i="44"/>
  <c r="D134" i="44"/>
  <c r="C134" i="44"/>
  <c r="B134" i="44"/>
  <c r="H133" i="44"/>
  <c r="G133" i="44"/>
  <c r="F133" i="44"/>
  <c r="E133" i="44"/>
  <c r="D133" i="44"/>
  <c r="C133" i="44"/>
  <c r="B133" i="44"/>
  <c r="H132" i="44"/>
  <c r="G132" i="44"/>
  <c r="F132" i="44"/>
  <c r="E132" i="44"/>
  <c r="D132" i="44"/>
  <c r="C132" i="44"/>
  <c r="B132" i="44"/>
  <c r="H131" i="44"/>
  <c r="G131" i="44"/>
  <c r="F131" i="44"/>
  <c r="E131" i="44"/>
  <c r="D131" i="44"/>
  <c r="C131" i="44"/>
  <c r="B131" i="44"/>
  <c r="H130" i="44"/>
  <c r="G130" i="44"/>
  <c r="F130" i="44"/>
  <c r="E130" i="44"/>
  <c r="D130" i="44"/>
  <c r="C130" i="44"/>
  <c r="B130" i="44"/>
  <c r="H129" i="44"/>
  <c r="G129" i="44"/>
  <c r="F129" i="44"/>
  <c r="E129" i="44"/>
  <c r="D129" i="44"/>
  <c r="C129" i="44"/>
  <c r="B129" i="44"/>
  <c r="H128" i="44"/>
  <c r="G128" i="44"/>
  <c r="F128" i="44"/>
  <c r="E128" i="44"/>
  <c r="D128" i="44"/>
  <c r="C128" i="44"/>
  <c r="B128" i="44"/>
  <c r="H127" i="44"/>
  <c r="G127" i="44"/>
  <c r="F127" i="44"/>
  <c r="E127" i="44"/>
  <c r="D127" i="44"/>
  <c r="C127" i="44"/>
  <c r="B127" i="44"/>
  <c r="H126" i="44"/>
  <c r="G126" i="44"/>
  <c r="F126" i="44"/>
  <c r="E126" i="44"/>
  <c r="D126" i="44"/>
  <c r="C126" i="44"/>
  <c r="B126" i="44"/>
  <c r="H125" i="44"/>
  <c r="G125" i="44"/>
  <c r="F125" i="44"/>
  <c r="E125" i="44"/>
  <c r="D125" i="44"/>
  <c r="C125" i="44"/>
  <c r="B125" i="44"/>
  <c r="H124" i="44"/>
  <c r="G124" i="44"/>
  <c r="F124" i="44"/>
  <c r="E124" i="44"/>
  <c r="D124" i="44"/>
  <c r="C124" i="44"/>
  <c r="B124" i="44"/>
  <c r="H123" i="44"/>
  <c r="G123" i="44"/>
  <c r="F123" i="44"/>
  <c r="E123" i="44"/>
  <c r="D123" i="44"/>
  <c r="C123" i="44"/>
  <c r="B123" i="44"/>
  <c r="H122" i="44"/>
  <c r="G122" i="44"/>
  <c r="F122" i="44"/>
  <c r="E122" i="44"/>
  <c r="D122" i="44"/>
  <c r="C122" i="44"/>
  <c r="B122" i="44"/>
  <c r="H121" i="44"/>
  <c r="G121" i="44"/>
  <c r="F121" i="44"/>
  <c r="E121" i="44"/>
  <c r="D121" i="44"/>
  <c r="C121" i="44"/>
  <c r="B121" i="44"/>
  <c r="H120" i="44"/>
  <c r="G120" i="44"/>
  <c r="F120" i="44"/>
  <c r="E120" i="44"/>
  <c r="D120" i="44"/>
  <c r="C120" i="44"/>
  <c r="B120" i="44"/>
  <c r="H119" i="44"/>
  <c r="G119" i="44"/>
  <c r="F119" i="44"/>
  <c r="E119" i="44"/>
  <c r="D119" i="44"/>
  <c r="C119" i="44"/>
  <c r="B119" i="44"/>
  <c r="H118" i="44"/>
  <c r="G118" i="44"/>
  <c r="F118" i="44"/>
  <c r="E118" i="44"/>
  <c r="D118" i="44"/>
  <c r="C118" i="44"/>
  <c r="B118" i="44"/>
  <c r="H117" i="44"/>
  <c r="G117" i="44"/>
  <c r="F117" i="44"/>
  <c r="E117" i="44"/>
  <c r="D117" i="44"/>
  <c r="C117" i="44"/>
  <c r="B117" i="44"/>
  <c r="H116" i="44"/>
  <c r="G116" i="44"/>
  <c r="F116" i="44"/>
  <c r="E116" i="44"/>
  <c r="D116" i="44"/>
  <c r="C116" i="44"/>
  <c r="B116" i="44"/>
  <c r="H115" i="44"/>
  <c r="G115" i="44"/>
  <c r="F115" i="44"/>
  <c r="E115" i="44"/>
  <c r="D115" i="44"/>
  <c r="C115" i="44"/>
  <c r="B115" i="44"/>
  <c r="H114" i="44"/>
  <c r="G114" i="44"/>
  <c r="F114" i="44"/>
  <c r="E114" i="44"/>
  <c r="D114" i="44"/>
  <c r="C114" i="44"/>
  <c r="B114" i="44"/>
  <c r="H113" i="44"/>
  <c r="G113" i="44"/>
  <c r="F113" i="44"/>
  <c r="E113" i="44"/>
  <c r="D113" i="44"/>
  <c r="C113" i="44"/>
  <c r="B113" i="44"/>
  <c r="H112" i="44"/>
  <c r="G112" i="44"/>
  <c r="F112" i="44"/>
  <c r="E112" i="44"/>
  <c r="D112" i="44"/>
  <c r="C112" i="44"/>
  <c r="B112" i="44"/>
  <c r="H111" i="44"/>
  <c r="G111" i="44"/>
  <c r="F111" i="44"/>
  <c r="E111" i="44"/>
  <c r="D111" i="44"/>
  <c r="C111" i="44"/>
  <c r="B111" i="44"/>
  <c r="H110" i="44"/>
  <c r="G110" i="44"/>
  <c r="F110" i="44"/>
  <c r="E110" i="44"/>
  <c r="D110" i="44"/>
  <c r="C110" i="44"/>
  <c r="B110" i="44"/>
  <c r="H109" i="44"/>
  <c r="G109" i="44"/>
  <c r="F109" i="44"/>
  <c r="E109" i="44"/>
  <c r="D109" i="44"/>
  <c r="C109" i="44"/>
  <c r="B109" i="44"/>
  <c r="H108" i="44"/>
  <c r="G108" i="44"/>
  <c r="F108" i="44"/>
  <c r="E108" i="44"/>
  <c r="D108" i="44"/>
  <c r="C108" i="44"/>
  <c r="B108" i="44"/>
  <c r="H107" i="44"/>
  <c r="G107" i="44"/>
  <c r="F107" i="44"/>
  <c r="E107" i="44"/>
  <c r="D107" i="44"/>
  <c r="C107" i="44"/>
  <c r="B107" i="44"/>
  <c r="H106" i="44"/>
  <c r="G106" i="44"/>
  <c r="F106" i="44"/>
  <c r="E106" i="44"/>
  <c r="D106" i="44"/>
  <c r="C106" i="44"/>
  <c r="B106" i="44"/>
  <c r="H105" i="44"/>
  <c r="G105" i="44"/>
  <c r="F105" i="44"/>
  <c r="E105" i="44"/>
  <c r="D105" i="44"/>
  <c r="C105" i="44"/>
  <c r="B105" i="44"/>
  <c r="H104" i="44"/>
  <c r="G104" i="44"/>
  <c r="F104" i="44"/>
  <c r="E104" i="44"/>
  <c r="D104" i="44"/>
  <c r="C104" i="44"/>
  <c r="B104" i="44"/>
  <c r="H103" i="44"/>
  <c r="G103" i="44"/>
  <c r="F103" i="44"/>
  <c r="E103" i="44"/>
  <c r="D103" i="44"/>
  <c r="C103" i="44"/>
  <c r="B103" i="44"/>
  <c r="H102" i="44"/>
  <c r="G102" i="44"/>
  <c r="F102" i="44"/>
  <c r="E102" i="44"/>
  <c r="D102" i="44"/>
  <c r="C102" i="44"/>
  <c r="B102" i="44"/>
  <c r="H101" i="44"/>
  <c r="G101" i="44"/>
  <c r="F101" i="44"/>
  <c r="E101" i="44"/>
  <c r="D101" i="44"/>
  <c r="C101" i="44"/>
  <c r="B101" i="44"/>
  <c r="H100" i="44"/>
  <c r="G100" i="44"/>
  <c r="F100" i="44"/>
  <c r="E100" i="44"/>
  <c r="D100" i="44"/>
  <c r="C100" i="44"/>
  <c r="B100" i="44"/>
  <c r="H99" i="44"/>
  <c r="G99" i="44"/>
  <c r="F99" i="44"/>
  <c r="E99" i="44"/>
  <c r="D99" i="44"/>
  <c r="C99" i="44"/>
  <c r="B99" i="44"/>
  <c r="H98" i="44"/>
  <c r="G98" i="44"/>
  <c r="F98" i="44"/>
  <c r="E98" i="44"/>
  <c r="D98" i="44"/>
  <c r="C98" i="44"/>
  <c r="B98" i="44"/>
  <c r="H97" i="44"/>
  <c r="G97" i="44"/>
  <c r="F97" i="44"/>
  <c r="E97" i="44"/>
  <c r="D97" i="44"/>
  <c r="C97" i="44"/>
  <c r="B97" i="44"/>
  <c r="H96" i="44"/>
  <c r="G96" i="44"/>
  <c r="F96" i="44"/>
  <c r="E96" i="44"/>
  <c r="D96" i="44"/>
  <c r="C96" i="44"/>
  <c r="B96" i="44"/>
  <c r="H95" i="44"/>
  <c r="G95" i="44"/>
  <c r="F95" i="44"/>
  <c r="E95" i="44"/>
  <c r="D95" i="44"/>
  <c r="C95" i="44"/>
  <c r="B95" i="44"/>
  <c r="H94" i="44"/>
  <c r="G94" i="44"/>
  <c r="F94" i="44"/>
  <c r="E94" i="44"/>
  <c r="D94" i="44"/>
  <c r="C94" i="44"/>
  <c r="B94" i="44"/>
  <c r="H93" i="44"/>
  <c r="G93" i="44"/>
  <c r="F93" i="44"/>
  <c r="E93" i="44"/>
  <c r="D93" i="44"/>
  <c r="C93" i="44"/>
  <c r="B93" i="44"/>
  <c r="H92" i="44"/>
  <c r="G92" i="44"/>
  <c r="F92" i="44"/>
  <c r="E92" i="44"/>
  <c r="D92" i="44"/>
  <c r="C92" i="44"/>
  <c r="B92" i="44"/>
  <c r="H91" i="44"/>
  <c r="G91" i="44"/>
  <c r="F91" i="44"/>
  <c r="E91" i="44"/>
  <c r="D91" i="44"/>
  <c r="C91" i="44"/>
  <c r="B91" i="44"/>
  <c r="H90" i="44"/>
  <c r="G90" i="44"/>
  <c r="F90" i="44"/>
  <c r="E90" i="44"/>
  <c r="D90" i="44"/>
  <c r="C90" i="44"/>
  <c r="B90" i="44"/>
  <c r="H89" i="44"/>
  <c r="G89" i="44"/>
  <c r="F89" i="44"/>
  <c r="E89" i="44"/>
  <c r="D89" i="44"/>
  <c r="C89" i="44"/>
  <c r="B89" i="44"/>
  <c r="H88" i="44"/>
  <c r="G88" i="44"/>
  <c r="F88" i="44"/>
  <c r="E88" i="44"/>
  <c r="D88" i="44"/>
  <c r="C88" i="44"/>
  <c r="B88" i="44"/>
  <c r="H87" i="44"/>
  <c r="G87" i="44"/>
  <c r="F87" i="44"/>
  <c r="E87" i="44"/>
  <c r="D87" i="44"/>
  <c r="C87" i="44"/>
  <c r="B87" i="44"/>
  <c r="H86" i="44"/>
  <c r="G86" i="44"/>
  <c r="F86" i="44"/>
  <c r="E86" i="44"/>
  <c r="D86" i="44"/>
  <c r="C86" i="44"/>
  <c r="B86" i="44"/>
  <c r="H85" i="44"/>
  <c r="G85" i="44"/>
  <c r="F85" i="44"/>
  <c r="E85" i="44"/>
  <c r="D85" i="44"/>
  <c r="C85" i="44"/>
  <c r="B85" i="44"/>
  <c r="H84" i="44"/>
  <c r="G84" i="44"/>
  <c r="F84" i="44"/>
  <c r="E84" i="44"/>
  <c r="D84" i="44"/>
  <c r="C84" i="44"/>
  <c r="B84" i="44"/>
  <c r="H83" i="44"/>
  <c r="G83" i="44"/>
  <c r="F83" i="44"/>
  <c r="E83" i="44"/>
  <c r="D83" i="44"/>
  <c r="C83" i="44"/>
  <c r="B83" i="44"/>
  <c r="H82" i="44"/>
  <c r="G82" i="44"/>
  <c r="F82" i="44"/>
  <c r="E82" i="44"/>
  <c r="D82" i="44"/>
  <c r="C82" i="44"/>
  <c r="B82" i="44"/>
  <c r="H81" i="44"/>
  <c r="G81" i="44"/>
  <c r="F81" i="44"/>
  <c r="E81" i="44"/>
  <c r="D81" i="44"/>
  <c r="C81" i="44"/>
  <c r="B81" i="44"/>
  <c r="H80" i="44"/>
  <c r="G80" i="44"/>
  <c r="F80" i="44"/>
  <c r="E80" i="44"/>
  <c r="D80" i="44"/>
  <c r="C80" i="44"/>
  <c r="B80" i="44"/>
  <c r="H79" i="44"/>
  <c r="G79" i="44"/>
  <c r="F79" i="44"/>
  <c r="E79" i="44"/>
  <c r="D79" i="44"/>
  <c r="C79" i="44"/>
  <c r="B79" i="44"/>
  <c r="H78" i="44"/>
  <c r="G78" i="44"/>
  <c r="F78" i="44"/>
  <c r="E78" i="44"/>
  <c r="D78" i="44"/>
  <c r="C78" i="44"/>
  <c r="B78" i="44"/>
  <c r="H77" i="44"/>
  <c r="G77" i="44"/>
  <c r="F77" i="44"/>
  <c r="E77" i="44"/>
  <c r="D77" i="44"/>
  <c r="C77" i="44"/>
  <c r="B77" i="44"/>
  <c r="H76" i="44"/>
  <c r="G76" i="44"/>
  <c r="F76" i="44"/>
  <c r="E76" i="44"/>
  <c r="D76" i="44"/>
  <c r="C76" i="44"/>
  <c r="B76" i="44"/>
  <c r="H75" i="44"/>
  <c r="G75" i="44"/>
  <c r="F75" i="44"/>
  <c r="E75" i="44"/>
  <c r="D75" i="44"/>
  <c r="C75" i="44"/>
  <c r="B75" i="44"/>
  <c r="H74" i="44"/>
  <c r="G74" i="44"/>
  <c r="F74" i="44"/>
  <c r="E74" i="44"/>
  <c r="D74" i="44"/>
  <c r="C74" i="44"/>
  <c r="B74" i="44"/>
  <c r="H73" i="44"/>
  <c r="G73" i="44"/>
  <c r="F73" i="44"/>
  <c r="E73" i="44"/>
  <c r="D73" i="44"/>
  <c r="C73" i="44"/>
  <c r="B73" i="44"/>
  <c r="H72" i="44"/>
  <c r="G72" i="44"/>
  <c r="F72" i="44"/>
  <c r="E72" i="44"/>
  <c r="D72" i="44"/>
  <c r="C72" i="44"/>
  <c r="B72" i="44"/>
  <c r="H71" i="44"/>
  <c r="G71" i="44"/>
  <c r="F71" i="44"/>
  <c r="E71" i="44"/>
  <c r="D71" i="44"/>
  <c r="C71" i="44"/>
  <c r="B71" i="44"/>
  <c r="H70" i="44"/>
  <c r="G70" i="44"/>
  <c r="F70" i="44"/>
  <c r="E70" i="44"/>
  <c r="D70" i="44"/>
  <c r="C70" i="44"/>
  <c r="B70" i="44"/>
  <c r="H69" i="44"/>
  <c r="G69" i="44"/>
  <c r="F69" i="44"/>
  <c r="E69" i="44"/>
  <c r="D69" i="44"/>
  <c r="C69" i="44"/>
  <c r="B69" i="44"/>
  <c r="H68" i="44"/>
  <c r="G68" i="44"/>
  <c r="F68" i="44"/>
  <c r="E68" i="44"/>
  <c r="D68" i="44"/>
  <c r="C68" i="44"/>
  <c r="B68" i="44"/>
  <c r="H67" i="44"/>
  <c r="G67" i="44"/>
  <c r="F67" i="44"/>
  <c r="E67" i="44"/>
  <c r="D67" i="44"/>
  <c r="C67" i="44"/>
  <c r="B67" i="44"/>
  <c r="H66" i="44"/>
  <c r="G66" i="44"/>
  <c r="F66" i="44"/>
  <c r="E66" i="44"/>
  <c r="D66" i="44"/>
  <c r="C66" i="44"/>
  <c r="B66" i="44"/>
  <c r="H65" i="44"/>
  <c r="G65" i="44"/>
  <c r="F65" i="44"/>
  <c r="E65" i="44"/>
  <c r="D65" i="44"/>
  <c r="C65" i="44"/>
  <c r="B65" i="44"/>
  <c r="H64" i="44"/>
  <c r="G64" i="44"/>
  <c r="F64" i="44"/>
  <c r="E64" i="44"/>
  <c r="D64" i="44"/>
  <c r="C64" i="44"/>
  <c r="B64" i="44"/>
  <c r="H63" i="44"/>
  <c r="G63" i="44"/>
  <c r="F63" i="44"/>
  <c r="E63" i="44"/>
  <c r="D63" i="44"/>
  <c r="C63" i="44"/>
  <c r="B63" i="44"/>
  <c r="H62" i="44"/>
  <c r="G62" i="44"/>
  <c r="F62" i="44"/>
  <c r="E62" i="44"/>
  <c r="D62" i="44"/>
  <c r="C62" i="44"/>
  <c r="B62" i="44"/>
  <c r="H61" i="44"/>
  <c r="G61" i="44"/>
  <c r="F61" i="44"/>
  <c r="E61" i="44"/>
  <c r="D61" i="44"/>
  <c r="C61" i="44"/>
  <c r="B61" i="44"/>
  <c r="H60" i="44"/>
  <c r="G60" i="44"/>
  <c r="F60" i="44"/>
  <c r="E60" i="44"/>
  <c r="D60" i="44"/>
  <c r="C60" i="44"/>
  <c r="B60" i="44"/>
  <c r="H59" i="44"/>
  <c r="G59" i="44"/>
  <c r="F59" i="44"/>
  <c r="E59" i="44"/>
  <c r="D59" i="44"/>
  <c r="C59" i="44"/>
  <c r="B59" i="44"/>
  <c r="H58" i="44"/>
  <c r="G58" i="44"/>
  <c r="F58" i="44"/>
  <c r="E58" i="44"/>
  <c r="D58" i="44"/>
  <c r="C58" i="44"/>
  <c r="B58" i="44"/>
  <c r="H57" i="44"/>
  <c r="G57" i="44"/>
  <c r="F57" i="44"/>
  <c r="E57" i="44"/>
  <c r="D57" i="44"/>
  <c r="C57" i="44"/>
  <c r="B57" i="44"/>
  <c r="H56" i="44"/>
  <c r="G56" i="44"/>
  <c r="F56" i="44"/>
  <c r="E56" i="44"/>
  <c r="D56" i="44"/>
  <c r="C56" i="44"/>
  <c r="B56" i="44"/>
  <c r="H55" i="44"/>
  <c r="G55" i="44"/>
  <c r="F55" i="44"/>
  <c r="E55" i="44"/>
  <c r="D55" i="44"/>
  <c r="C55" i="44"/>
  <c r="B55" i="44"/>
  <c r="H54" i="44"/>
  <c r="G54" i="44"/>
  <c r="F54" i="44"/>
  <c r="E54" i="44"/>
  <c r="D54" i="44"/>
  <c r="C54" i="44"/>
  <c r="B54" i="44"/>
  <c r="H53" i="44"/>
  <c r="G53" i="44"/>
  <c r="F53" i="44"/>
  <c r="E53" i="44"/>
  <c r="D53" i="44"/>
  <c r="C53" i="44"/>
  <c r="B53" i="44"/>
  <c r="H52" i="44"/>
  <c r="G52" i="44"/>
  <c r="F52" i="44"/>
  <c r="E52" i="44"/>
  <c r="D52" i="44"/>
  <c r="C52" i="44"/>
  <c r="B52" i="44"/>
  <c r="H51" i="44"/>
  <c r="G51" i="44"/>
  <c r="F51" i="44"/>
  <c r="E51" i="44"/>
  <c r="D51" i="44"/>
  <c r="C51" i="44"/>
  <c r="B51" i="44"/>
  <c r="H50" i="44"/>
  <c r="G50" i="44"/>
  <c r="F50" i="44"/>
  <c r="E50" i="44"/>
  <c r="D50" i="44"/>
  <c r="C50" i="44"/>
  <c r="B50" i="44"/>
  <c r="H49" i="44"/>
  <c r="G49" i="44"/>
  <c r="F49" i="44"/>
  <c r="E49" i="44"/>
  <c r="D49" i="44"/>
  <c r="C49" i="44"/>
  <c r="B49" i="44"/>
  <c r="H48" i="44"/>
  <c r="G48" i="44"/>
  <c r="F48" i="44"/>
  <c r="E48" i="44"/>
  <c r="D48" i="44"/>
  <c r="C48" i="44"/>
  <c r="B48" i="44"/>
  <c r="H47" i="44"/>
  <c r="G47" i="44"/>
  <c r="F47" i="44"/>
  <c r="E47" i="44"/>
  <c r="D47" i="44"/>
  <c r="C47" i="44"/>
  <c r="B47" i="44"/>
  <c r="H46" i="44"/>
  <c r="G46" i="44"/>
  <c r="F46" i="44"/>
  <c r="E46" i="44"/>
  <c r="D46" i="44"/>
  <c r="C46" i="44"/>
  <c r="B46" i="44"/>
  <c r="H45" i="44"/>
  <c r="G45" i="44"/>
  <c r="F45" i="44"/>
  <c r="E45" i="44"/>
  <c r="D45" i="44"/>
  <c r="C45" i="44"/>
  <c r="B45" i="44"/>
  <c r="H44" i="44"/>
  <c r="G44" i="44"/>
  <c r="F44" i="44"/>
  <c r="E44" i="44"/>
  <c r="D44" i="44"/>
  <c r="C44" i="44"/>
  <c r="B44" i="44"/>
  <c r="H43" i="44"/>
  <c r="G43" i="44"/>
  <c r="F43" i="44"/>
  <c r="E43" i="44"/>
  <c r="D43" i="44"/>
  <c r="C43" i="44"/>
  <c r="B43" i="44"/>
  <c r="H42" i="44"/>
  <c r="G42" i="44"/>
  <c r="F42" i="44"/>
  <c r="E42" i="44"/>
  <c r="D42" i="44"/>
  <c r="C42" i="44"/>
  <c r="B42" i="44"/>
  <c r="H41" i="44"/>
  <c r="G41" i="44"/>
  <c r="F41" i="44"/>
  <c r="E41" i="44"/>
  <c r="D41" i="44"/>
  <c r="C41" i="44"/>
  <c r="B41" i="44"/>
  <c r="H40" i="44"/>
  <c r="G40" i="44"/>
  <c r="F40" i="44"/>
  <c r="E40" i="44"/>
  <c r="D40" i="44"/>
  <c r="C40" i="44"/>
  <c r="B40" i="44"/>
  <c r="H39" i="44"/>
  <c r="G39" i="44"/>
  <c r="F39" i="44"/>
  <c r="E39" i="44"/>
  <c r="D39" i="44"/>
  <c r="C39" i="44"/>
  <c r="B39" i="44"/>
  <c r="H38" i="44"/>
  <c r="G38" i="44"/>
  <c r="F38" i="44"/>
  <c r="E38" i="44"/>
  <c r="D38" i="44"/>
  <c r="C38" i="44"/>
  <c r="B38" i="44"/>
  <c r="H37" i="44"/>
  <c r="G37" i="44"/>
  <c r="F37" i="44"/>
  <c r="E37" i="44"/>
  <c r="D37" i="44"/>
  <c r="C37" i="44"/>
  <c r="B37" i="44"/>
  <c r="H36" i="44"/>
  <c r="G36" i="44"/>
  <c r="F36" i="44"/>
  <c r="E36" i="44"/>
  <c r="D36" i="44"/>
  <c r="C36" i="44"/>
  <c r="B36" i="44"/>
  <c r="H35" i="44"/>
  <c r="G35" i="44"/>
  <c r="F35" i="44"/>
  <c r="E35" i="44"/>
  <c r="D35" i="44"/>
  <c r="C35" i="44"/>
  <c r="B35" i="44"/>
  <c r="H34" i="44"/>
  <c r="G34" i="44"/>
  <c r="F34" i="44"/>
  <c r="E34" i="44"/>
  <c r="D34" i="44"/>
  <c r="C34" i="44"/>
  <c r="B34" i="44"/>
  <c r="H33" i="44"/>
  <c r="G33" i="44"/>
  <c r="F33" i="44"/>
  <c r="E33" i="44"/>
  <c r="D33" i="44"/>
  <c r="C33" i="44"/>
  <c r="B33" i="44"/>
  <c r="H32" i="44"/>
  <c r="G32" i="44"/>
  <c r="F32" i="44"/>
  <c r="E32" i="44"/>
  <c r="D32" i="44"/>
  <c r="C32" i="44"/>
  <c r="B32" i="44"/>
  <c r="H31" i="44"/>
  <c r="G31" i="44"/>
  <c r="F31" i="44"/>
  <c r="E31" i="44"/>
  <c r="D31" i="44"/>
  <c r="C31" i="44"/>
  <c r="B31" i="44"/>
  <c r="H30" i="44"/>
  <c r="G30" i="44"/>
  <c r="F30" i="44"/>
  <c r="E30" i="44"/>
  <c r="D30" i="44"/>
  <c r="C30" i="44"/>
  <c r="B30" i="44"/>
  <c r="H29" i="44"/>
  <c r="G29" i="44"/>
  <c r="F29" i="44"/>
  <c r="E29" i="44"/>
  <c r="D29" i="44"/>
  <c r="C29" i="44"/>
  <c r="B29" i="44"/>
  <c r="H28" i="44"/>
  <c r="G28" i="44"/>
  <c r="F28" i="44"/>
  <c r="E28" i="44"/>
  <c r="D28" i="44"/>
  <c r="C28" i="44"/>
  <c r="B28" i="44"/>
  <c r="H27" i="44"/>
  <c r="G27" i="44"/>
  <c r="F27" i="44"/>
  <c r="E27" i="44"/>
  <c r="D27" i="44"/>
  <c r="C27" i="44"/>
  <c r="B27" i="44"/>
  <c r="H26" i="44"/>
  <c r="G26" i="44"/>
  <c r="F26" i="44"/>
  <c r="E26" i="44"/>
  <c r="D26" i="44"/>
  <c r="C26" i="44"/>
  <c r="B26" i="44"/>
  <c r="H25" i="44"/>
  <c r="G25" i="44"/>
  <c r="F25" i="44"/>
  <c r="E25" i="44"/>
  <c r="D25" i="44"/>
  <c r="C25" i="44"/>
  <c r="B25" i="44"/>
  <c r="H24" i="44"/>
  <c r="G24" i="44"/>
  <c r="F24" i="44"/>
  <c r="E24" i="44"/>
  <c r="D24" i="44"/>
  <c r="C24" i="44"/>
  <c r="B24" i="44"/>
  <c r="H23" i="44"/>
  <c r="G23" i="44"/>
  <c r="F23" i="44"/>
  <c r="E23" i="44"/>
  <c r="D23" i="44"/>
  <c r="C23" i="44"/>
  <c r="B23" i="44"/>
  <c r="H22" i="44"/>
  <c r="G22" i="44"/>
  <c r="F22" i="44"/>
  <c r="E22" i="44"/>
  <c r="D22" i="44"/>
  <c r="C22" i="44"/>
  <c r="B22" i="44"/>
  <c r="H21" i="44"/>
  <c r="G21" i="44"/>
  <c r="F21" i="44"/>
  <c r="E21" i="44"/>
  <c r="D21" i="44"/>
  <c r="C21" i="44"/>
  <c r="B21" i="44"/>
  <c r="H20" i="44"/>
  <c r="G20" i="44"/>
  <c r="F20" i="44"/>
  <c r="E20" i="44"/>
  <c r="D20" i="44"/>
  <c r="C20" i="44"/>
  <c r="B20" i="44"/>
  <c r="H19" i="44"/>
  <c r="G19" i="44"/>
  <c r="F19" i="44"/>
  <c r="E19" i="44"/>
  <c r="D19" i="44"/>
  <c r="C19" i="44"/>
  <c r="B19" i="44"/>
  <c r="H18" i="44"/>
  <c r="G18" i="44"/>
  <c r="F18" i="44"/>
  <c r="E18" i="44"/>
  <c r="D18" i="44"/>
  <c r="C18" i="44"/>
  <c r="B18" i="44"/>
  <c r="H17" i="44"/>
  <c r="G17" i="44"/>
  <c r="F17" i="44"/>
  <c r="E17" i="44"/>
  <c r="D17" i="44"/>
  <c r="C17" i="44"/>
  <c r="B17" i="44"/>
  <c r="H16" i="44"/>
  <c r="G16" i="44"/>
  <c r="F16" i="44"/>
  <c r="E16" i="44"/>
  <c r="D16" i="44"/>
  <c r="C16" i="44"/>
  <c r="B16" i="44"/>
  <c r="H15" i="44"/>
  <c r="G15" i="44"/>
  <c r="F15" i="44"/>
  <c r="E15" i="44"/>
  <c r="D15" i="44"/>
  <c r="C15" i="44"/>
  <c r="B15" i="44"/>
  <c r="H14" i="44"/>
  <c r="G14" i="44"/>
  <c r="F14" i="44"/>
  <c r="E14" i="44"/>
  <c r="D14" i="44"/>
  <c r="C14" i="44"/>
  <c r="B14" i="44"/>
  <c r="H13" i="44"/>
  <c r="G13" i="44"/>
  <c r="F13" i="44"/>
  <c r="E13" i="44"/>
  <c r="D13" i="44"/>
  <c r="C13" i="44"/>
  <c r="B13" i="44"/>
  <c r="H12" i="44"/>
  <c r="G12" i="44"/>
  <c r="F12" i="44"/>
  <c r="E12" i="44"/>
  <c r="D12" i="44"/>
  <c r="C12" i="44"/>
  <c r="B12" i="44"/>
  <c r="H11" i="44"/>
  <c r="G11" i="44"/>
  <c r="F11" i="44"/>
  <c r="E11" i="44"/>
  <c r="D11" i="44"/>
  <c r="C11" i="44"/>
  <c r="B11" i="44"/>
  <c r="H10" i="44"/>
  <c r="G10" i="44"/>
  <c r="F10" i="44"/>
  <c r="E10" i="44"/>
  <c r="D10" i="44"/>
  <c r="C10" i="44"/>
  <c r="B10" i="44"/>
  <c r="H9" i="44"/>
  <c r="G9" i="44"/>
  <c r="F9" i="44"/>
  <c r="E9" i="44"/>
  <c r="D9" i="44"/>
  <c r="C9" i="44"/>
  <c r="B9" i="44"/>
  <c r="H8" i="44"/>
  <c r="G8" i="44"/>
  <c r="F8" i="44"/>
  <c r="E8" i="44"/>
  <c r="D8" i="44"/>
  <c r="C8" i="44"/>
  <c r="B8" i="44"/>
  <c r="H7" i="44"/>
  <c r="G7" i="44"/>
  <c r="F7" i="44"/>
  <c r="E7" i="44"/>
  <c r="D7" i="44"/>
  <c r="C7" i="44"/>
  <c r="B7" i="44"/>
  <c r="H6" i="44"/>
  <c r="G6" i="44"/>
  <c r="F6" i="44"/>
  <c r="E6" i="44"/>
  <c r="D6" i="44"/>
  <c r="C6" i="44"/>
  <c r="B6" i="44"/>
  <c r="H5" i="44"/>
  <c r="G5" i="44"/>
  <c r="F5" i="44"/>
  <c r="E5" i="44"/>
  <c r="D5" i="44"/>
  <c r="C5" i="44"/>
  <c r="B5" i="44"/>
  <c r="G4" i="44" l="1"/>
  <c r="B9" i="45" s="1"/>
  <c r="G60" i="42"/>
  <c r="G39" i="42"/>
  <c r="G5" i="42"/>
  <c r="G4" i="42" s="1"/>
  <c r="B3" i="45" s="1"/>
  <c r="B2" i="45" l="1"/>
  <c r="B4" i="45" s="1"/>
</calcChain>
</file>

<file path=xl/sharedStrings.xml><?xml version="1.0" encoding="utf-8"?>
<sst xmlns="http://schemas.openxmlformats.org/spreadsheetml/2006/main" count="2865" uniqueCount="1754">
  <si>
    <t>Dossiernummer</t>
  </si>
  <si>
    <t>Provincie</t>
  </si>
  <si>
    <t>Gemeente</t>
  </si>
  <si>
    <t>Initiatiefnemer</t>
  </si>
  <si>
    <t>Voorziening</t>
  </si>
  <si>
    <t>Project</t>
  </si>
  <si>
    <t>Verleende 
subsidiebeloften</t>
  </si>
  <si>
    <t>Goedkeuring</t>
  </si>
  <si>
    <t>CAW542-A-CE</t>
  </si>
  <si>
    <t>Antwerpen</t>
  </si>
  <si>
    <t>Geel</t>
  </si>
  <si>
    <t>CAW544-B-CE</t>
  </si>
  <si>
    <t>Vlaams-Brabant</t>
  </si>
  <si>
    <t>Asse</t>
  </si>
  <si>
    <t>Voorzieningen voor Bijzondere Jeugbijstand</t>
  </si>
  <si>
    <t>BJB152-B-MV</t>
  </si>
  <si>
    <t>Linter</t>
  </si>
  <si>
    <t>Huize Levenslust vzw</t>
  </si>
  <si>
    <t xml:space="preserve">Huize Levenslust </t>
  </si>
  <si>
    <t>uitbreiding en verbouwing van Huize Levenslust voor 12 jongeren en contextbegeleiding In de Sint-Truidensesteenweg 190 te Linter</t>
  </si>
  <si>
    <t>BJB157-W-MV</t>
  </si>
  <si>
    <t>West-Vlaanderen</t>
  </si>
  <si>
    <t>Kortrijk</t>
  </si>
  <si>
    <t>Begeleidingstehuis Bethanie vzw</t>
  </si>
  <si>
    <t>Begeleidingstehuis Bethanie</t>
  </si>
  <si>
    <t>verbouwing en uitbreiding van het begeleidingscentrum in de Zandstraat 26 te Kortrijk</t>
  </si>
  <si>
    <t>BJB159-A-MV</t>
  </si>
  <si>
    <t>Vosselaar</t>
  </si>
  <si>
    <t>Ter Loke vzw</t>
  </si>
  <si>
    <t>Ter Loke - Cluster Het Klavier</t>
  </si>
  <si>
    <t>verbouwing en uitbreiding van 2 bestaande panden naar 1 begeleidingstehuis, gelegen Kastelein 21 en 25 te Turnhout</t>
  </si>
  <si>
    <t>BJB150-W-MV</t>
  </si>
  <si>
    <t>Ieper</t>
  </si>
  <si>
    <t>Vereniging Ons Tehuis voor Zuid-West-Vlaanderen vzw</t>
  </si>
  <si>
    <t>Vereniging Ons Tehuis voor Zuid-West-Vlaanderen</t>
  </si>
  <si>
    <t>nieuwbouw proeftuinproject "JEZ11" voor 10 jongeren in de Poperingseweg 30 te Ieper</t>
  </si>
  <si>
    <t>Monte Rosa vzw</t>
  </si>
  <si>
    <t>BJB155-B-MV</t>
  </si>
  <si>
    <t>Herent</t>
  </si>
  <si>
    <t>uitbreiding van de keuken en leefruimte in het huis in Herent en verbouwing van het gebouw in de Van Bladelstraat 30 te Herent</t>
  </si>
  <si>
    <t>BJB156-B-MV</t>
  </si>
  <si>
    <t>BJB160-O-MV</t>
  </si>
  <si>
    <t>Dendermonde</t>
  </si>
  <si>
    <t>Spoor 56 vzw</t>
  </si>
  <si>
    <t>BJB144-B-TD</t>
  </si>
  <si>
    <t>Leuven</t>
  </si>
  <si>
    <t>Sporen vzw</t>
  </si>
  <si>
    <t>OVBJ Sporen</t>
  </si>
  <si>
    <t>uitbreiding voor de leefgroep De Pijl en ondersteunende ruimten (capaciteitsvervanging) op de site van Ten Trappen te Hoeilaart</t>
  </si>
  <si>
    <t>BJB162-A-MV</t>
  </si>
  <si>
    <t>Pleegzorg provincie Antwerpen - afdeling Antwerpen-Zuid</t>
  </si>
  <si>
    <t>BJB158-L-TD</t>
  </si>
  <si>
    <t>Limburg</t>
  </si>
  <si>
    <t>Alken</t>
  </si>
  <si>
    <t>De Wiekslag vzw</t>
  </si>
  <si>
    <t>De Wiekslag</t>
  </si>
  <si>
    <t>aankoop zonder verbouwing voor thuisbegeleidingsdienst Zevensprong en De Brug in Wedersoet 5 te Bilzen</t>
  </si>
  <si>
    <t>BJB148-B-MV</t>
  </si>
  <si>
    <t>BJB142-O-TD</t>
  </si>
  <si>
    <t>CIG675-B-TD</t>
  </si>
  <si>
    <t>BJB149-O-MV</t>
  </si>
  <si>
    <t>Voorzieningen voor Gezinnen met kinderen</t>
  </si>
  <si>
    <t>KG754-B-CE</t>
  </si>
  <si>
    <t>Galmaarden</t>
  </si>
  <si>
    <t>Pierrot vzw</t>
  </si>
  <si>
    <t>Pierrot 3</t>
  </si>
  <si>
    <t>voltooiingswerken voor een kinderopvang voor 48 plaatsen (23 plaatsen volgens klassieke subsidiebelofte en 25 plaatsen in autofinanciering) gelegen Kerkhove 51 te Bever</t>
  </si>
  <si>
    <t>KG714-B-IDB</t>
  </si>
  <si>
    <t>Jette</t>
  </si>
  <si>
    <t>Vrije Universiteit Brussel vzw</t>
  </si>
  <si>
    <t>Kinderdagverblijf Vrije Universiteit Brussel Campus Jette</t>
  </si>
  <si>
    <t>nieuwbouw van een kinderdagverblijf voor 114 plaatsen, met vraag voor uitbreiding tot 121 plaatsen, in de Laarbeeklaan 109 te Jette</t>
  </si>
  <si>
    <t>aanvullende belofte 
9/05/2019</t>
  </si>
  <si>
    <t>KG753-W-IDB</t>
  </si>
  <si>
    <t>Effect vzw</t>
  </si>
  <si>
    <t>Speelhoek</t>
  </si>
  <si>
    <t>nieuwbouw van een kinderopvang voor 44 kinderen in de Zwevegemsestraat 21, 23, 25, 27 en deel van Zwevegemsestraat 17, 19 te Kortrijk</t>
  </si>
  <si>
    <t>KG698-W-IDB</t>
  </si>
  <si>
    <t>Waregem</t>
  </si>
  <si>
    <t>Kindercentrum Waregem vzw</t>
  </si>
  <si>
    <t>Kinderdagverblijf Het Vlasbloempje</t>
  </si>
  <si>
    <t>nieuwbouw van het Kinderdagverblijf Het Vlasbloempje (36 plaatsen) en gemeenschappelijke voorzieningen voor Kinderdagverblijven De Kindervilla (40 plaatsen ) en De Peutertoren (30 plaatsen) te Waregem</t>
  </si>
  <si>
    <t>KG705-L-IDB</t>
  </si>
  <si>
    <t>Houthalen-Helchteren</t>
  </si>
  <si>
    <t>OCMW Houthalen-Helchteren</t>
  </si>
  <si>
    <t>Kinderdagverblijf 
De Sijsjes</t>
  </si>
  <si>
    <t>aankoop zonder verbouwing van het Kinderdagverblijf De Sijsjes voor 78 plaatsen, gelegen in de Pastorijstraat 30 in Houthalen-Helchteren</t>
  </si>
  <si>
    <t>KG741-O-IDB</t>
  </si>
  <si>
    <t>Oost-Vlaanderen</t>
  </si>
  <si>
    <t>Sint-Niklaas</t>
  </si>
  <si>
    <t>Stadsbestuur 
Sint-Niklaas</t>
  </si>
  <si>
    <t>Groepsopvang Kameleon</t>
  </si>
  <si>
    <t>aankoop zonder verbouwing van kinderopvang Kameleon voor 36 kinderen in de Heistraat 111 in Sint-Niklaas</t>
  </si>
  <si>
    <t>KG712-A-CE</t>
  </si>
  <si>
    <t>Herentals</t>
  </si>
  <si>
    <t>Familiehulp Kinderopvang De Speelboom</t>
  </si>
  <si>
    <t>De Speelboom Herentals</t>
  </si>
  <si>
    <t>nieuwbouw van een kinderdagverblijf voor 108 plaatsen (capaciteitsvervanging) te Herentals</t>
  </si>
  <si>
    <t>KG707-A-IDB</t>
  </si>
  <si>
    <t>De Speelboom</t>
  </si>
  <si>
    <t>aankoop met verbouwing voor het kinderdagverblijf De Speelboom met 35 plaatsen (capaciteitsvervanging) in de Reuzenpoort 5 te Borgerhout</t>
  </si>
  <si>
    <t>KG756-B-MV</t>
  </si>
  <si>
    <t>De Molenketjes vzw</t>
  </si>
  <si>
    <t>Kinderdagverblijf Harlekijntje</t>
  </si>
  <si>
    <t>KG757-SAM-B-IDB</t>
  </si>
  <si>
    <t>Tielt-Winge</t>
  </si>
  <si>
    <t>De Bal vzw</t>
  </si>
  <si>
    <t>De Bal</t>
  </si>
  <si>
    <t>uitbreiding en verbouwing van een bestaand gebouw met een kinderopvang voor 22 plaatsen in de Halensebaan 2 te Tielt-Winge</t>
  </si>
  <si>
    <t>KG759-B-IDB</t>
  </si>
  <si>
    <t>Halle</t>
  </si>
  <si>
    <t>Solidariteit voor het gezin vzw</t>
  </si>
  <si>
    <t>Sloeberbos Kinderdagverblijf</t>
  </si>
  <si>
    <t>nieuwbouw van een kinderopvang voor 47 plaatsen in de Cypriaan Verhaevertstraat 46 te Halle</t>
  </si>
  <si>
    <t>KG760-B-IDB</t>
  </si>
  <si>
    <t>Centrum voor Kinderzorg en Gezinsondersteuning Solidariteit voor het Gezin</t>
  </si>
  <si>
    <t>nieuwbouw voor Centrum voor kinderzorg en gezinsondersteuning Sloebernest voor de residentiële opvang van 8 plaatsen in de Cypriaan Verhaevertstraat 46 te Halle</t>
  </si>
  <si>
    <t>KG733-W-MV</t>
  </si>
  <si>
    <t>KG751-B-MV</t>
  </si>
  <si>
    <t>KG747-B-MV</t>
  </si>
  <si>
    <t>KG749-W-IDB</t>
  </si>
  <si>
    <t>KG737-B-TD</t>
  </si>
  <si>
    <t>Ouderenzorgvoorzieningen</t>
  </si>
  <si>
    <t>BZ686-O-MV</t>
  </si>
  <si>
    <t>Nazareth</t>
  </si>
  <si>
    <t>Zorg-Saam zusters Kindsheid Jesu vzw</t>
  </si>
  <si>
    <t>Woonzorgcentrum de Lichtervelde</t>
  </si>
  <si>
    <t>nieuwbouw van een dagverzorgingscentrum in de Lichterveldestraat 1 te Nazareth (Eke)</t>
  </si>
  <si>
    <t>OZ121-W-MV</t>
  </si>
  <si>
    <t>Staden</t>
  </si>
  <si>
    <t>Woonzorgcentrum Onze Lieve Vrouw Ter Westroze vzw</t>
  </si>
  <si>
    <t>Dagverzorgingscentrum 't Westrozeke</t>
  </si>
  <si>
    <t>nieuwbouw van het Dagverzorgingscentrum 't Westrozeke in de Dorpsstraat 67 te Staden (Westrozebeke)</t>
  </si>
  <si>
    <t>OZ124-W-MV</t>
  </si>
  <si>
    <t>Sint-Laureins</t>
  </si>
  <si>
    <t xml:space="preserve">OCMW Sint-Laureins </t>
  </si>
  <si>
    <t>Woonzorgcentrum 
Sint-Jozef</t>
  </si>
  <si>
    <t>uitbreiding van een dagverzorgingscentrum in de Rommelsweg te Sint-Laureins</t>
  </si>
  <si>
    <t>BZ668-A-IDB</t>
  </si>
  <si>
    <t>Gasthuiszusters Antwerpen vzw</t>
  </si>
  <si>
    <t>Woonzorgcentrum De Zavel</t>
  </si>
  <si>
    <t>nieuwbouw voor het Dagverzorgingscentrum De Zavel in de Duinstraat 21 te Antwerpen (Wilrijk)</t>
  </si>
  <si>
    <t>BZ642-O-MCI</t>
  </si>
  <si>
    <t>Maarkedal</t>
  </si>
  <si>
    <t>Werken Glorieux vzw</t>
  </si>
  <si>
    <t>Woonzorgcentrum De Samaritaan</t>
  </si>
  <si>
    <t>nieuwbouw van een dagverzorgingscentrum in de Glorieuxstraat 7-9 te Maarkedal</t>
  </si>
  <si>
    <t>Wervik</t>
  </si>
  <si>
    <t>OZ123-O-TD</t>
  </si>
  <si>
    <t>Kruisem</t>
  </si>
  <si>
    <t>Vijvens vzw</t>
  </si>
  <si>
    <t>nieuwbouw (vervanging) van het Dagverzorgingscentrum De Marolle op de nieuwe site Waegebrughe in de Passionistenstraat 15 in Kruisem</t>
  </si>
  <si>
    <t>BZ684-O-MV</t>
  </si>
  <si>
    <t>Wachtebeke</t>
  </si>
  <si>
    <t>Woonzorgcentrum Moervaartheem</t>
  </si>
  <si>
    <t>OZ122-B-MV</t>
  </si>
  <si>
    <t>Wemmel</t>
  </si>
  <si>
    <t>OCMW Wemmel</t>
  </si>
  <si>
    <t>OZ129-L-MV</t>
  </si>
  <si>
    <t>Diepenbeek</t>
  </si>
  <si>
    <t>OCMW Diepenbeek</t>
  </si>
  <si>
    <t>uitbreiding van een dagverzorgingscentrum in de Visserijstraat 10 te Diepenbeek</t>
  </si>
  <si>
    <t>OZ114-L-TD</t>
  </si>
  <si>
    <t>Leopoldsburg</t>
  </si>
  <si>
    <t>nieuwbouw (vervanging) van het Dagverzorgingscentrum De Kiosk in De Wittellaan te Leopoldsburg</t>
  </si>
  <si>
    <t>OZ132-O-MV</t>
  </si>
  <si>
    <t>Sint-Gillis-Waas</t>
  </si>
  <si>
    <t>Ouderenzorg Philippus Neri vzw</t>
  </si>
  <si>
    <t>BZ716-A-TD</t>
  </si>
  <si>
    <t>Astor vzw</t>
  </si>
  <si>
    <t>Woonzorgcentrum Astor</t>
  </si>
  <si>
    <t>OZ130-W-IDB</t>
  </si>
  <si>
    <t>Menen</t>
  </si>
  <si>
    <t>Huize Ter Walle</t>
  </si>
  <si>
    <t>Zorgcampus Sint-Jozef (DVC)</t>
  </si>
  <si>
    <t>BZ689-W-IDB</t>
  </si>
  <si>
    <t>BZ704-B-MV</t>
  </si>
  <si>
    <t>OZ106-SAM-L-TD</t>
  </si>
  <si>
    <t>BZ696-SAM-A-TD</t>
  </si>
  <si>
    <t>OZ105-SAM-L-TD</t>
  </si>
  <si>
    <t>OZ112-B-TD</t>
  </si>
  <si>
    <t>BZ683-W-TD</t>
  </si>
  <si>
    <t>Voorzieningen voor Preventieve en ambulante Gezondheidszorg</t>
  </si>
  <si>
    <t>PAG146-W-MV</t>
  </si>
  <si>
    <t>Blankenberge</t>
  </si>
  <si>
    <t>Centrum voor Geestelijke Gezondheidszorg Prisma vzw</t>
  </si>
  <si>
    <t xml:space="preserve">Centrum voor Geestelijke Gezondheidszorg Prisma </t>
  </si>
  <si>
    <t>nieuwbouw van een centrum voor geestelijke gezondheidszorg in de Reigerlostraat 59-61 te Beernem</t>
  </si>
  <si>
    <t>PAG147-A-MV</t>
  </si>
  <si>
    <t>Vagga vzw</t>
  </si>
  <si>
    <t xml:space="preserve">Centrum voor Geestelijke Gezondheidszorg Vagga </t>
  </si>
  <si>
    <t>nieuwbouw van een vestiging voor het Centrum voor Geestelijke Gezondheidszorg Vagga in de Handelslei 173 te Zoersel</t>
  </si>
  <si>
    <t>PAG150-O-MV</t>
  </si>
  <si>
    <t>Gent</t>
  </si>
  <si>
    <t>Wijkgezondheidscentrum Watersportbaan vzw</t>
  </si>
  <si>
    <t>Wijkgezondheidscentrum Watersportbaan</t>
  </si>
  <si>
    <t>nieuwbouw voor het Wijkgezondheidscentrum Watersportbaan voor maximaal 4000 ingeschreven patiënten in de Nekkersberglaan 2 te Gent</t>
  </si>
  <si>
    <t>PAG148-O-MV</t>
  </si>
  <si>
    <t>Wetteren</t>
  </si>
  <si>
    <t>Centrum voor Geestelijke Gezondheidszorg De Drie Stromen vzw</t>
  </si>
  <si>
    <t>Centrum voor Geestelijke Gezondheidszorg De Drie Stromen</t>
  </si>
  <si>
    <t>verbouwing en uitbreiding van het Centrum voor Geestelijke Gezondheidszorg De Drie Stromen in de Koningin Astridlaan 12 te Wetteren</t>
  </si>
  <si>
    <t>PAG149-B-MV</t>
  </si>
  <si>
    <t>PAG151-O-MV</t>
  </si>
  <si>
    <t>Centrum voor Geestelijke Gezondheidszorg Waas en Dender vzw</t>
  </si>
  <si>
    <t>Centrum voor Geestelijke Gezondheidszorg Waas en Dender</t>
  </si>
  <si>
    <t>PAG153-A-MV</t>
  </si>
  <si>
    <t>Wijkgezondheidscentrum Zuidrand vzw</t>
  </si>
  <si>
    <t>Wijkgezondheidscentrum Zuidrand</t>
  </si>
  <si>
    <t>nieuwbouw voor het Wijkgezondheidscentrum Zuidrand in de Berendrechtstraat 33-37 te Antwerpen</t>
  </si>
  <si>
    <t>PAG152-L-MV</t>
  </si>
  <si>
    <t>Buurtgezondheidscentrum De Restèl vzw</t>
  </si>
  <si>
    <t>Buurtgezondheidscentrum De Restèl</t>
  </si>
  <si>
    <t>nieuwbouw van een wijkgezondheidscentrum voor 1550 patiënten in de Eduard Dompasstraat te Alken</t>
  </si>
  <si>
    <t>PAG142-A-MV</t>
  </si>
  <si>
    <t>Voorzieningen voor Personen met een handicap</t>
  </si>
  <si>
    <t>PH6237-W-MCI</t>
  </si>
  <si>
    <t>Poperinge</t>
  </si>
  <si>
    <t>De Lovie vzw</t>
  </si>
  <si>
    <t>De Lovie</t>
  </si>
  <si>
    <t>nieuwbouw van 2 woningen (Laubia 3 &amp; 4) voor 20 volwassenen (GES-doelgroep nursing vervanging) op het woonpark De Lovie te Poperinge</t>
  </si>
  <si>
    <t>PH6257-A-IDB</t>
  </si>
  <si>
    <t>Medisch Pedagogisch Instituut Oosterlo vzw</t>
  </si>
  <si>
    <t>Medisch Pedagogisch Instituut Oosterlo</t>
  </si>
  <si>
    <t>nieuwbouw (vervanging) van een tehuis niet werkenden voor 30 bewoners (capaciteitsvervanging 20 nursing en 10 begeleiding) in Geel (deel van pilootproject Zorg Astor)</t>
  </si>
  <si>
    <t>PH758-B-IDB</t>
  </si>
  <si>
    <t>Tienen</t>
  </si>
  <si>
    <t>t Prieeltje vzw</t>
  </si>
  <si>
    <t>t Prieeltje</t>
  </si>
  <si>
    <t>nieuwbouw van een multifunctioneel centrum (semi-internaat) voor 14 plaatsen in de Hollestraat 2 te Tienen</t>
  </si>
  <si>
    <t>PH787-B-IDB</t>
  </si>
  <si>
    <t>Centrum voor Ambulante Revalidatie Brussel vzw</t>
  </si>
  <si>
    <t>Centrum voor Ambulante Revalidatie Brussel</t>
  </si>
  <si>
    <t>bijzondere uitrusting: aankoop van 5 laptops, 18 desktops en 9 schermen</t>
  </si>
  <si>
    <t>PH788-B-IDB</t>
  </si>
  <si>
    <t>bijzondere uitrusting: aankoop van firewall, een draadloos en bekabeld Wifi-netwerk, Microsof 365 licenties (5 jaar) en onderhoud (5 jaar)</t>
  </si>
  <si>
    <t>PH789-B-IDB</t>
  </si>
  <si>
    <t>bijzondere uitrusting: de installatie van 5 laptops, 18 desktops, 9 schermen, firewall, een draadloos en bekabeld Wifi-netwerk</t>
  </si>
  <si>
    <t>PH771-O-IDB</t>
  </si>
  <si>
    <t>Centrum voor Ambulante Revalidatie De Schakel vzw</t>
  </si>
  <si>
    <t>Centrum voor Ambulante Revalidatie De Schakel</t>
  </si>
  <si>
    <t>aankoop bijzondere uitrusting met een server voor een revalidatiecentrum te Wetteren</t>
  </si>
  <si>
    <t>PH781-L-MCI</t>
  </si>
  <si>
    <t>Dilsen-Stokkem</t>
  </si>
  <si>
    <t>De Meander vzw</t>
  </si>
  <si>
    <t>De Meander</t>
  </si>
  <si>
    <t>nieuwbouw van 24 woongelegenheden (waarvan 20 i.f.v. de MFC-erkenning) met bijhorende lokalen voor dagbesteding in de Dorpstraat 36-40 te Dilsen-Stokkem</t>
  </si>
  <si>
    <t>PH764-W-MCI</t>
  </si>
  <si>
    <t>Zedelgem</t>
  </si>
  <si>
    <t>PH797-O-IDB</t>
  </si>
  <si>
    <t>Deinze</t>
  </si>
  <si>
    <t>Centrum voor Ambulante Revalidatie Ter Kouter vzw</t>
  </si>
  <si>
    <t>Centrum voor Ambulante Revalidatie Ter Kouter</t>
  </si>
  <si>
    <t>aankoop bijzondere uitrusting van een audiometer, insertphones en pc voor een revalidatiecentrum in Deinze</t>
  </si>
  <si>
    <t>PH802-O-IDB</t>
  </si>
  <si>
    <t>Centrum voor Ambulante Revalidatie Impuls vzw</t>
  </si>
  <si>
    <t>Centrum voor Ambulante Revalidatie Impuls</t>
  </si>
  <si>
    <t>aankoop bijzondere uitrusting met 20 werkstations voor een revalidatiecentrum in Gent</t>
  </si>
  <si>
    <t>PH803-O-IDB</t>
  </si>
  <si>
    <t>aankoop bijzondere uitrusting met 16 werkstations, 8 schermen, firewall, NAS, opzet SharePoint en cloudbackup voor een revalidatiecentrum in Gent</t>
  </si>
  <si>
    <t>PH804-O-IDB</t>
  </si>
  <si>
    <t>aankoop bijzondere uitrusting met vervangen server, backup, licenties en UPS voor een revalidatiecentrum in Gent</t>
  </si>
  <si>
    <t>PH766-B-MCI</t>
  </si>
  <si>
    <t>Pepingen</t>
  </si>
  <si>
    <t>Provincialaat der Broeders van Liefde vzw</t>
  </si>
  <si>
    <t>PH767-W-MCI</t>
  </si>
  <si>
    <t>Beernem</t>
  </si>
  <si>
    <t>PH779-SAM-A-IDB</t>
  </si>
  <si>
    <t>Merksplas</t>
  </si>
  <si>
    <t>t Vonderke</t>
  </si>
  <si>
    <t>nieuwbouw van een semi-internaat voor 8 (vervanging van 8) matig of zwaar mentaal gehandicapte kinderen, eventueel met bijkomende motorische stoornissen in de Kloosterstraat 5 te Merksplas</t>
  </si>
  <si>
    <t>PH790-A-IDB</t>
  </si>
  <si>
    <t>PH798-O-IDB</t>
  </si>
  <si>
    <t>Oudenaarde</t>
  </si>
  <si>
    <t>Ter Eecken vzw</t>
  </si>
  <si>
    <t>Centrum voor Ambulante Revalidatie Ter Eecken</t>
  </si>
  <si>
    <t>PH759-W-IDB</t>
  </si>
  <si>
    <t>Dominiek Savio Instituut vzw</t>
  </si>
  <si>
    <t>nieuwbouw en verbouwing van een Multifunctioneel Centrum (internaat voor 84 plaatsen) in de Koolskampstraat 24 te Hooglede (Gits)</t>
  </si>
  <si>
    <t>PH816-O-IDB</t>
  </si>
  <si>
    <t>Centrum voor Ambulante Revalidatie Oostakker vzw</t>
  </si>
  <si>
    <t>Centrum voor Ambulante Revalidatie Oostakker</t>
  </si>
  <si>
    <t>PH822-O-IDB</t>
  </si>
  <si>
    <t>Revalidatiecentrum Het Veer vzw</t>
  </si>
  <si>
    <t>Revalidatiecentrum Het Veer</t>
  </si>
  <si>
    <t>PH822-bis-O-IDB</t>
  </si>
  <si>
    <t>PH775-W-MCI</t>
  </si>
  <si>
    <t>Oostende</t>
  </si>
  <si>
    <t>Stappie, Centrum voor Ontwikkelings- en Gehoorstoornissen</t>
  </si>
  <si>
    <t>aankoop met ingrijpende duurzame verbouwing en uitbreiding voor revalidatiecentrum Stappie in de Koninginnelaan 53-55-57 te Oostende</t>
  </si>
  <si>
    <t>PH800-SAM-O-MCI</t>
  </si>
  <si>
    <t>Het Veer Revalidatiecentrum vzw</t>
  </si>
  <si>
    <t>uitbreiding van een CAR in de Kazernestraat 37 en verbouwing van het CAR in de Kazernestraat 35A te Sint-Niklaas</t>
  </si>
  <si>
    <t>PH801-SAM-O-MCI</t>
  </si>
  <si>
    <t>PH743-A-MCI</t>
  </si>
  <si>
    <t>PH720-B-MCI</t>
  </si>
  <si>
    <t>PH753-B-IDB</t>
  </si>
  <si>
    <t>PH6243-A-MCI</t>
  </si>
  <si>
    <t>PH722-W-MCI</t>
  </si>
  <si>
    <t>982-ZH294-W-CE</t>
  </si>
  <si>
    <t xml:space="preserve">Psychiatrisch Centrum Sint-Amandus </t>
  </si>
  <si>
    <t xml:space="preserve">nieuwbouw van een Psychiatrisch Verzorgingstehuis voor 60 bewoners (capaciteitsvervanging van 60 bestaande plaatsen in De Loot en in De Knop) in diverse woonvormen in de Reigerlostraat 10 in Beernem </t>
  </si>
  <si>
    <t>528-ZH273-bis</t>
  </si>
  <si>
    <t>Groep Zorg Heilige Familie vzw</t>
  </si>
  <si>
    <t>Psychiatrisch Ziekenhuis Heilige Familie</t>
  </si>
  <si>
    <t>nieuwbouw (vervanging) voor 12 k(d) reconversie plaatsen van het Psychiatrisch Ziekenuis Heilige Familie in de Langemeersstraat te Kortrijk</t>
  </si>
  <si>
    <t>322-ZH291-B-CE</t>
  </si>
  <si>
    <t>Z.org KU Leuven vzw</t>
  </si>
  <si>
    <t>322-ZH292-B-CE</t>
  </si>
  <si>
    <t>026-ZH288-A-CE</t>
  </si>
  <si>
    <t>Mechelen</t>
  </si>
  <si>
    <t>Emmaüs vzw</t>
  </si>
  <si>
    <t>Algemeen Ziekenhuis Sint-Maarten</t>
  </si>
  <si>
    <t>057-ZH285-W-CE</t>
  </si>
  <si>
    <t>Jan Yperman Ziekenhuis vzw</t>
  </si>
  <si>
    <t>Jan Yperman Ziekenhuis</t>
  </si>
  <si>
    <t>uitbreiding van de afdeling kinder- en jeugdpsychiatrie met 12 k-plaatsen in het Jan Yperman Ziekenhuis in de Briekestraat 12 te Ieper</t>
  </si>
  <si>
    <t>939-ZH227-A-CE</t>
  </si>
  <si>
    <t>901-ZH268bis-W-CE</t>
  </si>
  <si>
    <t>595-ZH283-O-CE</t>
  </si>
  <si>
    <t>956-ZH257-O-CE</t>
  </si>
  <si>
    <t>Goedgekeurde projecten infrastructuurforfait personen met een handicap van 1 januari tot 31 december 2019</t>
  </si>
  <si>
    <r>
      <rPr>
        <b/>
        <sz val="11"/>
        <rFont val="Calibri"/>
        <family val="2"/>
        <scheme val="minor"/>
      </rPr>
      <t xml:space="preserve">Infrastructuurforfait personen met een handicap: </t>
    </r>
    <r>
      <rPr>
        <sz val="11"/>
        <rFont val="Calibri"/>
        <family val="2"/>
        <scheme val="minor"/>
      </rPr>
      <t>Deze betoelagingsvorm is van toepassing voor de meerderjarige personen met een handicap. Een voorziening kan een vraag indienen tot het bekomen van een akkoord infrastructuurforfait voor een beoogde investering. Zodra desbetreffende infrastructuur in gebruik wordt genomen, start de uitbetaling van het infrastructuurforfait. De grootte van dat forfait is afhankelijk van de zorgzwaarte van de personen met een handicap die gebruik van de infrastructuur en wordt aangepast aan de bezetting. Rekening houdend met voorgaande elementen wordt het forfait voor onbepaalde duur en jaarlijks uitbetaald zolang er bezetting is. Het forfait moet door de voorziening als korting doorgerekend worden naar de persoon met een handicap. Het forfait wordt jaarlijks aangerekend op de VIPA-kredieten op het moment van uitbetaling. Het overzicht bevat de voorzieningen die in 2018 een akkoord infrastructuurforfait, evenals een eerste betaling van het forfait ontvingen omdat de infrastructuur reeds in gebruik was genomen.</t>
    </r>
  </si>
  <si>
    <t>Verleende 
infrastructuurforfaits</t>
  </si>
  <si>
    <t>Geraamde bedragen</t>
  </si>
  <si>
    <t>PH782-SAM-B-IDB</t>
  </si>
  <si>
    <t>Het Balanske vzw</t>
  </si>
  <si>
    <t xml:space="preserve">Het Balanske </t>
  </si>
  <si>
    <t>uitbreiding en verbouwing met een dagcentrum voor maximum 13,37 personen met een handicap in Sint-Joris-Winge</t>
  </si>
  <si>
    <t>PH768-L-MCI</t>
  </si>
  <si>
    <t>Hasselt</t>
  </si>
  <si>
    <t>Covida vzw</t>
  </si>
  <si>
    <t xml:space="preserve">Dienstencentrum Ter Engelen </t>
  </si>
  <si>
    <t>uitbreiding van woonondersteuning voor 8 meerderjarigen met matig tot zware verstandelijke handicap met eventueel bijkomende gedragsproblemen in de Kramerslaan 3 te Hasselt</t>
  </si>
  <si>
    <t>PH6209-A-MCI</t>
  </si>
  <si>
    <t>Sint-Katelijne-Waver</t>
  </si>
  <si>
    <t>Borgerstein vzw</t>
  </si>
  <si>
    <t xml:space="preserve">Borgerstein </t>
  </si>
  <si>
    <t>nieuwbouw van 3 gebouwen (ASS-PSY; MMB, hoofdgebouw) voor 70 bewoners (Wonen/coll), 32,93 bewoners (coll) in de Kapelweg te Sint-Katelijne-Waver</t>
  </si>
  <si>
    <t>PH6251-W-IDB</t>
  </si>
  <si>
    <t>Tielt</t>
  </si>
  <si>
    <t>Mivalti vzw</t>
  </si>
  <si>
    <t xml:space="preserve">Mivalti </t>
  </si>
  <si>
    <t>nieuwbouw voor 22 volwassenen met een beperking en GES voor wonen met collectieve en ondersteunende zorglokalen voor 20 gebruikers in de Gruuthusestraat 36 te Tielt</t>
  </si>
  <si>
    <t>PH763-W-IDB</t>
  </si>
  <si>
    <t>verbouwing Hooghuis als dagcentrum voor 23,56 gebruikers in de Gruuthusestraat 36 te Tielt</t>
  </si>
  <si>
    <t>PH794-W-MCI</t>
  </si>
  <si>
    <t xml:space="preserve">De Lovie </t>
  </si>
  <si>
    <t>uitbreiding en verbouwing met woon- en dag-ondersteuning voor 22 bewoners in de begijnhofsite te Diksmuide</t>
  </si>
  <si>
    <t>PH778-bis-A-MCI-PVF</t>
  </si>
  <si>
    <t>Ranst</t>
  </si>
  <si>
    <t xml:space="preserve">DVC Zevenbergen </t>
  </si>
  <si>
    <t>nieuwbouw voor 16 plaatsen wonen/collectief in de Boerenkrijglaan 25 te Ranst</t>
  </si>
  <si>
    <t>PH776-A-IDB</t>
  </si>
  <si>
    <t>Dienstverleningscentrum 't Zwart Goor</t>
  </si>
  <si>
    <t>verbouwing en uitbreiding van een woning 'De Hees' tot zelfstandige zorgwoning voor 14 personen met een handicap in De Hees 4 te Merksplas</t>
  </si>
  <si>
    <t>PH780-SAM-A-IDB</t>
  </si>
  <si>
    <t xml:space="preserve">Mekanders vzw </t>
  </si>
  <si>
    <t>Markdal</t>
  </si>
  <si>
    <t>nieuwbouw van een dagcentrum voor maximum 20,57 plaatsen in de Kloosterstraat 5 te Merksplas</t>
  </si>
  <si>
    <t>Geraardsbergen</t>
  </si>
  <si>
    <t>Koksijde</t>
  </si>
  <si>
    <t>Aalst</t>
  </si>
  <si>
    <t xml:space="preserve">Levensvreugde Verblijven </t>
  </si>
  <si>
    <t>Goedgekeurde projecten strategisch forfait van 1 januari tot 31 december 2019</t>
  </si>
  <si>
    <r>
      <rPr>
        <b/>
        <sz val="11"/>
        <rFont val="Calibri"/>
        <family val="2"/>
        <scheme val="minor"/>
      </rPr>
      <t>Strategisch forfait ziekenhuizen</t>
    </r>
    <r>
      <rPr>
        <sz val="11"/>
        <rFont val="Calibri"/>
        <family val="2"/>
        <scheme val="minor"/>
      </rPr>
      <t xml:space="preserve"> (voor nieuwbouw, uitbreiding van bestaande capaciteit en herconditionerings-investeringen): Een ziekenhuis kan een vraag indienen tot het bekomen van een akkoord strategisch forfait. Zodra desbetreffende infrastructuur in gebruik wordt genomen, start de uitbetaling van het strategisch forfait. De grootte van dat forfait is afhankelijk van een aantal parameters (bv. aantal operatiekwartieren, aantal bedden) en wordt aangepast aan het effectief gebruik van die parameters. Rekening houdend met voorgaande elementen wordt het forfait voor onbepaalde duur en jaarlijks uitbetaald zolang de onderliggende parameters in gebruik zijn. Het forfait wordt jaarlijks aangerekend op de VIPA-kredieten op het moment van uitbetaling. Het overzicht bevat de ziekenhuizen die in 2018 een akkoord strategisch forfait verkregen waarbij het bedrag van het jaarlijks strategisch forfait werd bepaald.</t>
    </r>
  </si>
  <si>
    <t>Verleende 
strategische forfaits</t>
  </si>
  <si>
    <t>009-ZH225</t>
  </si>
  <si>
    <t>Ziekenhuisnetwerk Antwerpen vzw</t>
  </si>
  <si>
    <t>ZNA campus Universitaire Kinder- en jeugdpsychiatrie</t>
  </si>
  <si>
    <t>uitbreiding en verbouwing van een universitaire kinder‐ en jeugdpsychiatrie van ZNA voor 93 bedden en 39 plaatsen in de Lindendreef 1 te Antwerpen</t>
  </si>
  <si>
    <t>009-ZH233</t>
  </si>
  <si>
    <t>herconditionering van het operatiekwartier, afdeling IZ en afdeling dyalise van het Medisch Technisch Blok van ZNA Middelheim in de Lindendreef 1 te Antwerpen</t>
  </si>
  <si>
    <t>947-ZH245</t>
  </si>
  <si>
    <t>Psychiatrisch Ziekenhuis Broeders Alexianen</t>
  </si>
  <si>
    <t>nieuwbouw voor een K-dienst met 17 bedden en 5 plaatsen voor Psychiatrisch Ziekenhuis Broeders Alexianen in de Liefdestraat 10 te Tienen</t>
  </si>
  <si>
    <t>991-ZH226</t>
  </si>
  <si>
    <t>Sint-Truiden</t>
  </si>
  <si>
    <t>Asster vzw</t>
  </si>
  <si>
    <t>Psychiatrisch Centrum Asster</t>
  </si>
  <si>
    <t>nieuwbouw van een K dienst Spika (crisis en IBE opvang), ondersteunende diensten en de Zeilen I (jongvolwassenen) en de Zeilen II (dubbele diagnose) op de campus Melveren te Sint Truiden</t>
  </si>
  <si>
    <t>Goedgekeurde projecten preventie van agressie van 1 januari tot 31 december 2019</t>
  </si>
  <si>
    <r>
      <t xml:space="preserve">Subsidies voor preventie van agressie, vrijheidsbeperking of vrijheidsberoving: </t>
    </r>
    <r>
      <rPr>
        <sz val="11"/>
        <rFont val="Calibri"/>
        <family val="2"/>
        <scheme val="minor"/>
      </rPr>
      <t>Voorzieningen met een verblijfsfunctie die werken met minderjarigen kunnen VIPA-subsidies aanvragen voor projecten van preventieve infrastructurele maatregelen inzake agressie, vrijheidsbeperking of vrijheidsberoving. De investeringssubsidie bedraagt 75% van de kostenraming (excl. BTW) van het project met een maximumbedrag van 175.000 euro voor voorzieningen met minder dan 50 personen vermeerderd met 2.500 euro per verblijfsplaats voor voorzieningen vanaf 50 personen.  De aanrekening op de VIPA-kredieten gebeurt op het moment van de toezegging.</t>
    </r>
  </si>
  <si>
    <t>Aanvrager</t>
  </si>
  <si>
    <t>Soort investering</t>
  </si>
  <si>
    <t>Subsidiebedrag</t>
  </si>
  <si>
    <t>Datum beslissing</t>
  </si>
  <si>
    <t>Voorzieningen voor Personen met een Handicap</t>
  </si>
  <si>
    <t>PVA 01</t>
  </si>
  <si>
    <t>Leuven (Heverlee)</t>
  </si>
  <si>
    <t>MPC Priorij Ter Bank vzw</t>
  </si>
  <si>
    <t>MPC Priorij Ter Bank</t>
  </si>
  <si>
    <t>aanpassen van veilige rustruimtes in 3 leefgroepen conform de nieuwe aanvaardbare normen</t>
  </si>
  <si>
    <t>PVA 02</t>
  </si>
  <si>
    <t>Stichting M.M. Delacroix vzw</t>
  </si>
  <si>
    <t>Stichting M.M. Delacroix</t>
  </si>
  <si>
    <t>afwerking van buitenterras en inrichting van 2 tuinen van de 2 woningen van het paviljoen 1 te Hakendover</t>
  </si>
  <si>
    <t>PVA 03</t>
  </si>
  <si>
    <t>KOCK De Hoge Kouter vzw</t>
  </si>
  <si>
    <t xml:space="preserve">KOCK De Hoge Kouter Bad </t>
  </si>
  <si>
    <t>realisatie zorgtuinen en comfortroom en plaatsen akoestische panelen</t>
  </si>
  <si>
    <t>PVA 04</t>
  </si>
  <si>
    <t>Tremelo</t>
  </si>
  <si>
    <t>Huize De Veuster vzw</t>
  </si>
  <si>
    <t>Huize De Veuster</t>
  </si>
  <si>
    <t>optimaliseren afzonderingsruimte qua comfort, veiligheid en bijkomende camera's en bijkomende oproepsystemen en extra programma oor nachttoezicht</t>
  </si>
  <si>
    <t>PVA 11</t>
  </si>
  <si>
    <t>Gierle</t>
  </si>
  <si>
    <t xml:space="preserve">Het Giels Bos </t>
  </si>
  <si>
    <t>aanschaf electrische rolstoelfiets</t>
  </si>
  <si>
    <t>PVA 12</t>
  </si>
  <si>
    <t>Eeklo</t>
  </si>
  <si>
    <t>Jongerenwerking Don Bosco</t>
  </si>
  <si>
    <t xml:space="preserve">OBC De Waai </t>
  </si>
  <si>
    <t>prikkelarm maken of delen  van ruimten en (her)inrichten en bijk. uitrusting ruimten voor dagbesteding en ontspanning</t>
  </si>
  <si>
    <t>PVA 19</t>
  </si>
  <si>
    <t>Pperinge</t>
  </si>
  <si>
    <t xml:space="preserve">De Lovie vzw </t>
  </si>
  <si>
    <t>realisatie van buiten rustruimte en prikkelarm maken en veiliger omgeving en systemen voor toezicht en alarm en ruimten comfort, rust</t>
  </si>
  <si>
    <t>PVA 24</t>
  </si>
  <si>
    <t>Lokeren</t>
  </si>
  <si>
    <t>Zorg en Onderwijs De Hagewinde</t>
  </si>
  <si>
    <t xml:space="preserve">MFC De Hagewinde </t>
  </si>
  <si>
    <t>installatie van buitenspeeltoestellen en realisatie van buiten rustruimte en prikkelarm maken of delen van ruimten en veiliger omgeving en systemen voor toezicht en alarm en ruimten voor rust en comfort, afzondering</t>
  </si>
  <si>
    <t>PVA 26</t>
  </si>
  <si>
    <t>Gentbrugge</t>
  </si>
  <si>
    <t>Provincialaat der Broeders</t>
  </si>
  <si>
    <t xml:space="preserve">MPC Sint-Gregorius </t>
  </si>
  <si>
    <t>aanleg sportvelden en installatie van buitenspeeltoestellen en realisatie van buiten rustruimte en prikkelarm maken en veiliger omgeving en systemen voor toezicht en alarm en ruimten comfort, ontspanning, rust en afzondering</t>
  </si>
  <si>
    <t>PVA 30</t>
  </si>
  <si>
    <t>Lennik</t>
  </si>
  <si>
    <t xml:space="preserve">Levenslust vzw </t>
  </si>
  <si>
    <t>Levenslust </t>
  </si>
  <si>
    <t>realisatie buitenrustruimte en prikkelarm maken of delen  van ruimten en veiliger omgeving en installeren alarm- en oproepsystemen en in kader van toezicht en ruimten rust, comfort, ontspanning,  afzondering</t>
  </si>
  <si>
    <t>PVA 33</t>
  </si>
  <si>
    <t>Peer</t>
  </si>
  <si>
    <t xml:space="preserve">Elisabeth BC </t>
  </si>
  <si>
    <t>BC Sint-Elisabeth  </t>
  </si>
  <si>
    <t>prikkelarm maken of delen  van ruimten en veiliger omgeving en installeren alarm- en oproepsystemen en in kader van toezicht en (her)inrichten ruimten rust, comfort, ontspanning, dagbesteding en afzondering</t>
  </si>
  <si>
    <t>PVA 37</t>
  </si>
  <si>
    <t>Silsen-Stokkem</t>
  </si>
  <si>
    <t xml:space="preserve">De Meander </t>
  </si>
  <si>
    <t>aanleg sportvelden en installatie van buitenspeeltoestellen en realisatie van buiten rustruimte</t>
  </si>
  <si>
    <t>PVA 42</t>
  </si>
  <si>
    <t>Brasschaat</t>
  </si>
  <si>
    <t xml:space="preserve">OLO vzw </t>
  </si>
  <si>
    <t xml:space="preserve">OLO  </t>
  </si>
  <si>
    <t>aanleg sportvelden en installatie van buitenspeeltoestellen en veiliger omgevingmaatregelen en prikkelarm maken of delen  van ruimten en installeren alarm- en oproepsystemen en in kader van toezicht en ruimten voor afzondering</t>
  </si>
  <si>
    <t>PVA 43</t>
  </si>
  <si>
    <t>De Okkernoot vzw</t>
  </si>
  <si>
    <t xml:space="preserve">De Okkernoot </t>
  </si>
  <si>
    <t>aanleg sportvelden en realisatie van buiten rustruimte en veiliger omgevingmaatregelen en installeren alarm- en oproepsystemen en in kader van toezicht</t>
  </si>
  <si>
    <t>PVA 44</t>
  </si>
  <si>
    <t>Emiliani vzw</t>
  </si>
  <si>
    <t xml:space="preserve">Emiliani </t>
  </si>
  <si>
    <t>installeren alarm- en oproepsystemen en in kader van toezicht en ruimten voor rust en comfort</t>
  </si>
  <si>
    <t>PVA 45</t>
  </si>
  <si>
    <t>Buggenhout</t>
  </si>
  <si>
    <t xml:space="preserve">Blijdorp vzw </t>
  </si>
  <si>
    <t xml:space="preserve">Blijdorp </t>
  </si>
  <si>
    <t>installatie van buitenspeeltoestellen en realisatie van buiten rustruimte</t>
  </si>
  <si>
    <t>PVA 46</t>
  </si>
  <si>
    <t xml:space="preserve">Oosterlo MPI </t>
  </si>
  <si>
    <t>installatie van buitenspeeltoestellen en veiliger omgevingmaatregelen en installeren alarm- en oproepsystemen en in kader van toezicht en ruimten voor rust, comfort en afzondering</t>
  </si>
  <si>
    <t>PVA 47</t>
  </si>
  <si>
    <t xml:space="preserve">Levensvreugde Verblijven vzw </t>
  </si>
  <si>
    <t>PVA 48</t>
  </si>
  <si>
    <t>Maaseik</t>
  </si>
  <si>
    <t xml:space="preserve">Covida vzw </t>
  </si>
  <si>
    <t xml:space="preserve">Covida 
</t>
  </si>
  <si>
    <t xml:space="preserve">installatie van buitenspeeltoestellen en prikkelarm maken of delen van ruimten en installeren alarm- en oproepsystemen en in kader van toezicht en ruimten voor afzondering </t>
  </si>
  <si>
    <t>PVA 49</t>
  </si>
  <si>
    <t>Evergem</t>
  </si>
  <si>
    <t>Den Dries vzw</t>
  </si>
  <si>
    <t xml:space="preserve">Den Dries </t>
  </si>
  <si>
    <t>installatie van buitenspeeltoestellen en realisatie van buiten rustruimte en veiliger omgevingmaatregelen en prikkelarm maken of delen van ruimten en installeren alarm- en oproepsystemen en in kader van toezicht en ruimten voor ontspanning, rust, comfort en dagbesteding</t>
  </si>
  <si>
    <t>PVA 53</t>
  </si>
  <si>
    <t>Roeselare</t>
  </si>
  <si>
    <t xml:space="preserve">Sint-Idesbald </t>
  </si>
  <si>
    <t xml:space="preserve">OC Sint-Idesbald </t>
  </si>
  <si>
    <t>installatie buitenspeeltoestellen en realisatie buitenrustruimte en maatregelen omruimten op te delen of prikkelarm te maken en maatregelen voor veiliger omgeving en installeren alarm- en oproepsystemen en in kader van toezicht en ruimten comfort, rust, ontspanning, afzondering en dagbesteding</t>
  </si>
  <si>
    <t>PVA 54</t>
  </si>
  <si>
    <t xml:space="preserve">PFC O.C.Sint-Idesbald </t>
  </si>
  <si>
    <t>installatie buitenspeeltoestellen en realisatie buitenrustrruimte en veiliger omgevingmaatregelen en prikkelarm maken of delen van ruimten en installeren alarm- en oproepsystemen en in kader van toezicht</t>
  </si>
  <si>
    <t>PVA 55</t>
  </si>
  <si>
    <t xml:space="preserve">OC als vergunde Zorgaanbieder </t>
  </si>
  <si>
    <t>realisatie buitenrustruimte en prikkelarm maken of delen van ruimten en installeren alarm- en oproepsystemen en in kader van toezicht en ruimten comfort, rust, ontspanning en dagbesteding</t>
  </si>
  <si>
    <t>PVA 56</t>
  </si>
  <si>
    <t>Moorslede</t>
  </si>
  <si>
    <t xml:space="preserve">O.O.O.C De Luwte </t>
  </si>
  <si>
    <t>installeren van zorgtechnologie (alarm- en oproepsysteem)</t>
  </si>
  <si>
    <t>PVA 58</t>
  </si>
  <si>
    <t>Lovenjoel</t>
  </si>
  <si>
    <t>Ave Regina vzw</t>
  </si>
  <si>
    <t xml:space="preserve">Zonnewende en Ter Berken </t>
  </si>
  <si>
    <t>maatrregelen om een veiligere omgeving te realiseren</t>
  </si>
  <si>
    <t>PVA 61</t>
  </si>
  <si>
    <t>Leefdaal</t>
  </si>
  <si>
    <t>De Eglantier vzw</t>
  </si>
  <si>
    <t xml:space="preserve">Huis Floortje </t>
  </si>
  <si>
    <t>PVA 64</t>
  </si>
  <si>
    <t>Lievegem</t>
  </si>
  <si>
    <t>DVC De Triangel</t>
  </si>
  <si>
    <t xml:space="preserve">DVC De Triangel </t>
  </si>
  <si>
    <t>maatregelen om ruimten prikkelarm te maken of te delen en systemen voor toezicht, alarm en oproep</t>
  </si>
  <si>
    <t>PVA 65</t>
  </si>
  <si>
    <t xml:space="preserve">Provincialaat der Broeders van Liefde </t>
  </si>
  <si>
    <t xml:space="preserve">OOC Huize Ter Loo </t>
  </si>
  <si>
    <t>PVA 66</t>
  </si>
  <si>
    <t xml:space="preserve">V.O.C. De Rozenkrans </t>
  </si>
  <si>
    <t>installatie van buitenspeeltoestellen en realisatie van buiten rustruimte en veiliger omgevingmaatregelen en ruimten comfort, rust, ontspanning, dagbesteding en systemen voor toezicht, alarm en oproep en prikkelarm maken of delen van ruimten</t>
  </si>
  <si>
    <t>PVA 67</t>
  </si>
  <si>
    <t>Rollegem</t>
  </si>
  <si>
    <t xml:space="preserve">Kindervriend MFC vzw </t>
  </si>
  <si>
    <t xml:space="preserve">Kindervriend MFC </t>
  </si>
  <si>
    <t>aanleg sportvelden en installatie van buitenspeeltoestellen en realisatie van buiten rustruimte en prikkelarm maken of delen van ruimten en ruimten voor dagbesteding</t>
  </si>
  <si>
    <t>PVA 68</t>
  </si>
  <si>
    <t>Roosdaal</t>
  </si>
  <si>
    <t xml:space="preserve">Sint-Franciscus MPC vzw </t>
  </si>
  <si>
    <t xml:space="preserve">Sint-Franciscus MPC </t>
  </si>
  <si>
    <t>veiliger omgevingmaatregelen en prikkelarm maken of delen van ruimten en systemen voor toezicht, alarm en oproep en ruimten voor dagbesteding en afzondering</t>
  </si>
  <si>
    <t>PVA 70</t>
  </si>
  <si>
    <t xml:space="preserve">Kids vzw </t>
  </si>
  <si>
    <t xml:space="preserve">Kids </t>
  </si>
  <si>
    <t>aanleg sportvelden en installatie van buitenspeeltoestellen en realisatie van buiten rustruimte en veiligere omgevingsmaatregelen en ruimten comfort, rust, ontspanning, afzondering en systemen voor toezicht, alarm en oproep</t>
  </si>
  <si>
    <t>PVA 71</t>
  </si>
  <si>
    <t>Pelt</t>
  </si>
  <si>
    <t>Stijn Dienstencentrum Sint Oda vzw</t>
  </si>
  <si>
    <t xml:space="preserve">Dienstencentrum Sint Oda </t>
  </si>
  <si>
    <t>installatie van buitenspeeltoestellen en realisatie buitenrustruimte en veiliger omgevingsmaatregelen en prikkelarm maken of delen van ruimten en maatregelen in kader van toezicht en ruimten voor rust, comfort, ontspanning</t>
  </si>
  <si>
    <t>Voorzieningen voor Bijzondere Jeugdbijstand</t>
  </si>
  <si>
    <t>PVA 05</t>
  </si>
  <si>
    <t>Stappen vzw </t>
  </si>
  <si>
    <t>Stappen</t>
  </si>
  <si>
    <t>installeren van videoparlefonie en installeren van elektronische sloten op binnen- en buitendeuren en installaleren conciërge-unit voor toezicht buiten de uren en inrichten van gemeenschappelijke delen (persoonlijk welbevinden) en cameratoezicht en onthaal</t>
  </si>
  <si>
    <t>PVA 06</t>
  </si>
  <si>
    <t>Turnhout</t>
  </si>
  <si>
    <t>Cirkant vzw</t>
  </si>
  <si>
    <t xml:space="preserve">Cirkant </t>
  </si>
  <si>
    <t>aanpassen buitenomgeving, herinrichting of aanpassen van bestaande kamers en gemeenschappelijke ruimtes, installeren van zorgtechnologie</t>
  </si>
  <si>
    <t>PVA 07</t>
  </si>
  <si>
    <t>Deurne</t>
  </si>
  <si>
    <t>Wingerdbloei vzw</t>
  </si>
  <si>
    <t xml:space="preserve">Wingerdbloei </t>
  </si>
  <si>
    <t>aanpassen van slaapkamers, uitrusten met eigen sanitair en veilige deuren, opsplitsen van keuken en scheiding van leefgroepen en gescheiden straatingang voor leefgroepen</t>
  </si>
  <si>
    <t>PVA 09</t>
  </si>
  <si>
    <t>Mechelen en Heffen</t>
  </si>
  <si>
    <t>Jeugdzorg Emmaüs Mechelen en Hefboom Heffen</t>
  </si>
  <si>
    <t>buiteninrichting voor De Leemwinning en De Hefboom en inrichting om de ruimten op te delen en prikkelarm te maken in De Leemwinning</t>
  </si>
  <si>
    <t>PVA 10</t>
  </si>
  <si>
    <t>Melle</t>
  </si>
  <si>
    <t xml:space="preserve">Steevliet vzw </t>
  </si>
  <si>
    <t xml:space="preserve">Steevliet </t>
  </si>
  <si>
    <t>realisatie van twee speelzones en het afboorden van één speelzone/boerderij in functie en toegankelijkheid van het sportveld en veiligheid van de boerderij</t>
  </si>
  <si>
    <t>PVA 13</t>
  </si>
  <si>
    <t xml:space="preserve">Ons Geluk vzw </t>
  </si>
  <si>
    <t xml:space="preserve">Magnolia </t>
  </si>
  <si>
    <t>aanleg sportveld, buitenspeeltoestellen, buitenrustruimte en aankoop sportmaterialen</t>
  </si>
  <si>
    <t>PVA 14</t>
  </si>
  <si>
    <t>Sint-Amandsberg</t>
  </si>
  <si>
    <t>Stappen - lokatie Sint-Amandsberg</t>
  </si>
  <si>
    <t>herdenken en herinrichten van de loketfunctie en bouwen van buiten tuinkamer voor leefgr.bew. en alle sloten electronisch maken en camerasystemen updaten en uitbreiden en herinrichten van 5 studio's en herdenken en -inrichten kamertraining GLV</t>
  </si>
  <si>
    <t>PVA 16</t>
  </si>
  <si>
    <t xml:space="preserve">t Spiegeltje vzw </t>
  </si>
  <si>
    <t xml:space="preserve">t Spiegeltje </t>
  </si>
  <si>
    <t>installatie buitentoestellen en inrichting ontspanningsruimte met fitnesstoestellen in Asse</t>
  </si>
  <si>
    <t>PVA 25</t>
  </si>
  <si>
    <t xml:space="preserve">Jeugdzorg Emmaüs Antwerpen
OOOC De Grote Robijn </t>
  </si>
  <si>
    <t>aanleg van sportvelden, installatie van buitenspeeltoestellen en realisatie van een buitenrustruimte</t>
  </si>
  <si>
    <t>PVA 27</t>
  </si>
  <si>
    <t>Brugge</t>
  </si>
  <si>
    <t xml:space="preserve">Tronkestik vzw </t>
  </si>
  <si>
    <t>Tronkestik </t>
  </si>
  <si>
    <t xml:space="preserve"> aanleg sportvelden en installatie van buitenspeeltoestellen en realisatie van buiten rustruimte en prikkelarm maken of delen van ruimten en veiliger omgeving en systemen voor toezicht en alarm en ruimten comfort, ontspanning, rust en dagbesteding</t>
  </si>
  <si>
    <t>PVA 31</t>
  </si>
  <si>
    <t xml:space="preserve">O2 vzw </t>
  </si>
  <si>
    <t xml:space="preserve">De Witte Berken en OOOC De Wijzer </t>
  </si>
  <si>
    <t>hekwerk aan de ingang, compartimenteren en akoestische ingrepen Mozaïek, panieksloten, groene omheining en sportinfrastructuur Keerpunt</t>
  </si>
  <si>
    <t>PVA 38</t>
  </si>
  <si>
    <t>VOT voor ZW-Vlaanderen</t>
  </si>
  <si>
    <t xml:space="preserve">VOT voor ZW-Vlaanderen </t>
  </si>
  <si>
    <t>installatie van buitenspeeltoestellen en realisatie van buiten rustruimte en veiliger omgevingmaatregelen en maatregelen om ouder mee te laten overnachten en ruimten voor rust, comfort en dagbesteding</t>
  </si>
  <si>
    <t>PVA 39</t>
  </si>
  <si>
    <t xml:space="preserve">OCMW Oostende </t>
  </si>
  <si>
    <t xml:space="preserve">De Brem </t>
  </si>
  <si>
    <t>installatie van buitenspeeltoestellen</t>
  </si>
  <si>
    <t>PVA 41</t>
  </si>
  <si>
    <t>Wondelgem</t>
  </si>
  <si>
    <t xml:space="preserve">Kompas vzw </t>
  </si>
  <si>
    <t xml:space="preserve">Kompas </t>
  </si>
  <si>
    <t>inrichting van 7 time-outruimten en het installeren van een veiligheidssysteem voor de cliënten en het personeel en het plaatsen van veiligheidsdeuren in staal en een dwaaldetectie (met badgesysteem) voor de locatie voor n-RTH geïnterneerden in Sint-Kruis-Winkel. </t>
  </si>
  <si>
    <t>PVA 51</t>
  </si>
  <si>
    <t>Bonheiden</t>
  </si>
  <si>
    <t xml:space="preserve">Jeugddorp vzw </t>
  </si>
  <si>
    <t xml:space="preserve">Jeugddorp </t>
  </si>
  <si>
    <t>inrichting van een studio om een ouder te laten overnachten en installatie van camerabewaking</t>
  </si>
  <si>
    <t>PVA 57</t>
  </si>
  <si>
    <t>Genk</t>
  </si>
  <si>
    <t xml:space="preserve">Ons Kinderhuis vzw </t>
  </si>
  <si>
    <t xml:space="preserve">Ons Kinderhuis </t>
  </si>
  <si>
    <t>buiten- en tuinaanleg, installatie van buitenspeeltoestellen, realisatie van een buitenrustruimte</t>
  </si>
  <si>
    <t>PVA 59</t>
  </si>
  <si>
    <t>Heule</t>
  </si>
  <si>
    <t xml:space="preserve">Oranjehuis vzw </t>
  </si>
  <si>
    <t xml:space="preserve">Oranjehuis </t>
  </si>
  <si>
    <t>de aanleg van sportvelden, de installatie van buitenspeeltoestellen en de realisatie van een buitenrustruimte</t>
  </si>
  <si>
    <t>PVA 60</t>
  </si>
  <si>
    <t>De Kantel vzw</t>
  </si>
  <si>
    <t xml:space="preserve">De Kantel </t>
  </si>
  <si>
    <t>de realisatie van een buitenrustruimte in de vorm van een belevingstuin, het inrichten van een ruimte voor dagbesteding</t>
  </si>
  <si>
    <t>PVA 63</t>
  </si>
  <si>
    <t>aPart vzw</t>
  </si>
  <si>
    <t xml:space="preserve">aPart </t>
  </si>
  <si>
    <t>de installatie van buitenspeeltoestellen en systemen voor toezicht en de installatie van alarm- en oproepsysteem</t>
  </si>
  <si>
    <t>PVA 69</t>
  </si>
  <si>
    <t>Huis Ter Leye vzw</t>
  </si>
  <si>
    <t xml:space="preserve">CIG Huis Ter Leye </t>
  </si>
  <si>
    <t>de installatie van buitenspeeltoestellen en de realisatie van een buitenrustruimte</t>
  </si>
  <si>
    <t>Verzorgingsvoorzieningen (psychiatrische ziekenhuizen)</t>
  </si>
  <si>
    <t>PVA 08</t>
  </si>
  <si>
    <t>Asster</t>
  </si>
  <si>
    <t>aanleg van een safe garden en een comfortroom</t>
  </si>
  <si>
    <t>PVA 15</t>
  </si>
  <si>
    <t xml:space="preserve">Openbaar Psychiatrisch Centrum Geel </t>
  </si>
  <si>
    <t>realisatie van een buitenrustruimte en maatregelen ter realisatie van een veiliger omgeving en maatregelen voor ontspanning, rust en comfort, dagbesteding en afzondering</t>
  </si>
  <si>
    <t>PVA 17</t>
  </si>
  <si>
    <t xml:space="preserve">Psychiatrisch Centrum Dr Guislain </t>
  </si>
  <si>
    <t>opwaardering van de buitenrustruimte en sportruimte voor de doelgroep dubbele diagnose mentale beperking en psychiatrische stoornis</t>
  </si>
  <si>
    <t>PVA 18</t>
  </si>
  <si>
    <t>Lummen</t>
  </si>
  <si>
    <t xml:space="preserve">Orthopedagogisch centrum </t>
  </si>
  <si>
    <t>installatie van buitenspeeltoestellen en realisatie van buiten rustruimte en prikkelarm maken of delen van ruimten</t>
  </si>
  <si>
    <t>PVA 20</t>
  </si>
  <si>
    <t xml:space="preserve">UZ Gent </t>
  </si>
  <si>
    <t>Kind- en jeugdpsychiatrie UZ Gent</t>
  </si>
  <si>
    <t>installatie van buitenspeeltoestellen en realisatie ruimten voor rust en comfort en prikkelarm maken of delen van ruimten</t>
  </si>
  <si>
    <t>PVA 21</t>
  </si>
  <si>
    <t xml:space="preserve">UZ Gasthuisberg </t>
  </si>
  <si>
    <t xml:space="preserve">K-dienst </t>
  </si>
  <si>
    <t>installatie van buitenspeeltoestellen en prikkelarm maken en veiliger omgeving en systemen voor toezicht en alarm en ruimten comfort, rust, ontspanning, dagbesteding, afzondering</t>
  </si>
  <si>
    <t>PVA 22</t>
  </si>
  <si>
    <t>UZ Gasthuisberg Herestraat 49</t>
  </si>
  <si>
    <t>Psychiatrie Herestraat 49 in Leuven</t>
  </si>
  <si>
    <t>PVA 23</t>
  </si>
  <si>
    <t xml:space="preserve">PCGS vzw </t>
  </si>
  <si>
    <t xml:space="preserve">PCGS </t>
  </si>
  <si>
    <t>PVA 28</t>
  </si>
  <si>
    <t>Bilzen</t>
  </si>
  <si>
    <t xml:space="preserve">MC Sint-Jozef vzw </t>
  </si>
  <si>
    <t>inrichting van 4 comfortrooms</t>
  </si>
  <si>
    <t>PVA 29</t>
  </si>
  <si>
    <t>Verenigde Ziekenhuizen van Waas en Durme vzw</t>
  </si>
  <si>
    <t xml:space="preserve">Kinder- en Jeugdpsychiatrie Tilia </t>
  </si>
  <si>
    <t>installatie buitenspeelgoedstellen en realisatie buitenrustruimte</t>
  </si>
  <si>
    <t>PVA 32</t>
  </si>
  <si>
    <t>ZNA</t>
  </si>
  <si>
    <t xml:space="preserve">Universitair Kinder- en Jeugdpsychiatrie ZNA (UKJA) </t>
  </si>
  <si>
    <t>installatie buitenspeelgoedstellen</t>
  </si>
  <si>
    <t>PVA 34</t>
  </si>
  <si>
    <t xml:space="preserve">AZ Alma </t>
  </si>
  <si>
    <t>PVA 35</t>
  </si>
  <si>
    <t>Pittem</t>
  </si>
  <si>
    <t xml:space="preserve">PC Sint Jozef </t>
  </si>
  <si>
    <t>Centrum voor Psychiatrie en Psychotherapie</t>
  </si>
  <si>
    <t>realisatie van buiten rustruimte</t>
  </si>
  <si>
    <t>PVA 36</t>
  </si>
  <si>
    <t>Groep Zorg H. Familie</t>
  </si>
  <si>
    <t xml:space="preserve">Groep Zorg H. Familie (K-dienst) </t>
  </si>
  <si>
    <t>PVA 40</t>
  </si>
  <si>
    <t xml:space="preserve">PC Broeders Alexianen </t>
  </si>
  <si>
    <t>PVA 50</t>
  </si>
  <si>
    <t xml:space="preserve">Genk KPC </t>
  </si>
  <si>
    <t>aanleg sportvelden en installatie buitenspeeltoestellen en veiliger omgevingmaatregelen en prikkelarm maken of delen van ruimten en systemen voor toezicht en alarm en ruimten comfort, rust, ontspanning, dagbesteding, afzondering</t>
  </si>
  <si>
    <t>PVA 52</t>
  </si>
  <si>
    <t xml:space="preserve">UZ Brussel </t>
  </si>
  <si>
    <t xml:space="preserve">UZ Brussel PAIka </t>
  </si>
  <si>
    <t>maatregelen om de ruimten op te delen of prikkelarm te maken</t>
  </si>
  <si>
    <t>PVA 62</t>
  </si>
  <si>
    <t xml:space="preserve">Karus vzw </t>
  </si>
  <si>
    <t xml:space="preserve">Karus </t>
  </si>
  <si>
    <t>installatie buitenspeeltoestellen en maatrregelen om een veiligere omgeving te realiseren en ruimten voor rust, comfort, afzondering</t>
  </si>
  <si>
    <t>Goedgekeurde projecten klimaatsubsidies van 1 januari tot 31 december 2019</t>
  </si>
  <si>
    <r>
      <rPr>
        <b/>
        <sz val="11"/>
        <rFont val="Calibri"/>
        <family val="2"/>
        <scheme val="minor"/>
      </rPr>
      <t>Klimaatsubsidies:</t>
    </r>
    <r>
      <rPr>
        <sz val="11"/>
        <rFont val="Calibri"/>
        <family val="2"/>
        <scheme val="minor"/>
      </rPr>
      <t xml:space="preserve"> erkende en vergunde voorzieningen binnen de sectoren van Welzijn, Volksgezondheid en Gezin kunnen VIPA subsidies aanvragen voor het uitvoeren van energiebesparende maatregelen, op voorwaarde dat ze eerst via het Vlaams Energiebedrijf een energiescan hebben laten uitvoeren. Het overzicht bevat de toegezegde ‘klimaatsubsidies’. De aanrekening op de VIPA-kredieten gebeurt op het moment van de toezegging.</t>
    </r>
  </si>
  <si>
    <t>Voorziening/Gebouw</t>
  </si>
  <si>
    <t>Maatregel</t>
  </si>
  <si>
    <t>Bedrag Klimaatsubsidies</t>
  </si>
  <si>
    <t>VKF-2-2</t>
  </si>
  <si>
    <t>VKF-13-2</t>
  </si>
  <si>
    <t>VKF-21-3</t>
  </si>
  <si>
    <t>VKF-21-4</t>
  </si>
  <si>
    <t>VKF-32-4</t>
  </si>
  <si>
    <t>VKF-33-2</t>
  </si>
  <si>
    <t>VKF-55-2</t>
  </si>
  <si>
    <t>VKF-62-2</t>
  </si>
  <si>
    <t>VKF-62-3</t>
  </si>
  <si>
    <t>VKF-84-1</t>
  </si>
  <si>
    <t>VKF-102-3</t>
  </si>
  <si>
    <t>VKF-102-4</t>
  </si>
  <si>
    <t>VKF-102-5</t>
  </si>
  <si>
    <t>VKF-102-6</t>
  </si>
  <si>
    <t>VKF-103-3</t>
  </si>
  <si>
    <t>VKF-107-4</t>
  </si>
  <si>
    <t>VKF-107-5</t>
  </si>
  <si>
    <t>VKF-112-6</t>
  </si>
  <si>
    <t>VKF-148-4</t>
  </si>
  <si>
    <t>VKF-160-1</t>
  </si>
  <si>
    <t>VKF-160-2</t>
  </si>
  <si>
    <t>VKF-160-3</t>
  </si>
  <si>
    <t>VKF-161-1</t>
  </si>
  <si>
    <t>VKF-161-2</t>
  </si>
  <si>
    <t>VKF-161-3</t>
  </si>
  <si>
    <t>VKF-161-4</t>
  </si>
  <si>
    <t>VKF-162-1</t>
  </si>
  <si>
    <t>VKF-162-2</t>
  </si>
  <si>
    <t>VKF-162-3</t>
  </si>
  <si>
    <t>VKF-162-4</t>
  </si>
  <si>
    <t>VKF-162-5</t>
  </si>
  <si>
    <t>VKF-162-6</t>
  </si>
  <si>
    <t>VKF-163-1</t>
  </si>
  <si>
    <t>VKF-163-2</t>
  </si>
  <si>
    <t>VKF-163-3</t>
  </si>
  <si>
    <t>VKF-164-1</t>
  </si>
  <si>
    <t>VKF-164-2</t>
  </si>
  <si>
    <t>VKF-164-3</t>
  </si>
  <si>
    <t>VKF-164-4</t>
  </si>
  <si>
    <t>VKF-164-5</t>
  </si>
  <si>
    <t>VKF-165-1</t>
  </si>
  <si>
    <t>VKF-165-2</t>
  </si>
  <si>
    <t>VKF-165-3</t>
  </si>
  <si>
    <t>VKF-165-4</t>
  </si>
  <si>
    <t>VKF-165-5</t>
  </si>
  <si>
    <t>VKF-166-1</t>
  </si>
  <si>
    <t>VKF-166-2</t>
  </si>
  <si>
    <t>VKF-166-3</t>
  </si>
  <si>
    <t>VKF-166-4</t>
  </si>
  <si>
    <t>VKF-167-1</t>
  </si>
  <si>
    <t>VKF-167-2</t>
  </si>
  <si>
    <t>VKF-167-3</t>
  </si>
  <si>
    <t>VKF-168-1</t>
  </si>
  <si>
    <t>VKF-168-2</t>
  </si>
  <si>
    <t>VKF-168-3</t>
  </si>
  <si>
    <t>VKF-168-4</t>
  </si>
  <si>
    <t>VKF-169-1</t>
  </si>
  <si>
    <t>VKF-170-1</t>
  </si>
  <si>
    <t>VKF-170-2</t>
  </si>
  <si>
    <t>VKF-170-3</t>
  </si>
  <si>
    <t>VKF-171-1</t>
  </si>
  <si>
    <t>VKF-171-2</t>
  </si>
  <si>
    <t>VKF-171-3</t>
  </si>
  <si>
    <t>VKF-171-4</t>
  </si>
  <si>
    <t>VKF-171-5</t>
  </si>
  <si>
    <t>VKF-171-6</t>
  </si>
  <si>
    <t>VKF-171-7</t>
  </si>
  <si>
    <t>VKF-172-1</t>
  </si>
  <si>
    <t>VKF-173-1</t>
  </si>
  <si>
    <t>VKF-174-1</t>
  </si>
  <si>
    <t>VKF-174-2</t>
  </si>
  <si>
    <t>VKF-174-3</t>
  </si>
  <si>
    <t>VKF-174-4</t>
  </si>
  <si>
    <t>VKF-174-5</t>
  </si>
  <si>
    <t>VKF-174-6</t>
  </si>
  <si>
    <t>VKF-174-7</t>
  </si>
  <si>
    <t>VKF-175-1</t>
  </si>
  <si>
    <t>VKF-175-2</t>
  </si>
  <si>
    <t>VKF-175-3</t>
  </si>
  <si>
    <t>VKF-176-1</t>
  </si>
  <si>
    <t>VKF-177-1</t>
  </si>
  <si>
    <t>VKF-177-2</t>
  </si>
  <si>
    <t>VKF-178-1</t>
  </si>
  <si>
    <t>VKF-178-2</t>
  </si>
  <si>
    <t>VKF-179-1</t>
  </si>
  <si>
    <t>VKF-180-1</t>
  </si>
  <si>
    <t>VKF-181-1</t>
  </si>
  <si>
    <t>VKF-182-1</t>
  </si>
  <si>
    <t>VKF-182-2</t>
  </si>
  <si>
    <t>VKF-183-1</t>
  </si>
  <si>
    <t>VKF-183-2</t>
  </si>
  <si>
    <t>VKF-184-1</t>
  </si>
  <si>
    <t>VKF-185-1</t>
  </si>
  <si>
    <t>VKF-185-2</t>
  </si>
  <si>
    <t>VKF-186-1</t>
  </si>
  <si>
    <t>VKF-186-2</t>
  </si>
  <si>
    <t>VKF-187-1</t>
  </si>
  <si>
    <t>VKF-187-2</t>
  </si>
  <si>
    <t>VKF-187-3</t>
  </si>
  <si>
    <t>VKF-188-1</t>
  </si>
  <si>
    <t>VKF-189-1</t>
  </si>
  <si>
    <t>VKF-190-1</t>
  </si>
  <si>
    <t>VKF-191-1</t>
  </si>
  <si>
    <t>VKF-192-1</t>
  </si>
  <si>
    <t>VKF-193-1</t>
  </si>
  <si>
    <t>VKF-193-2</t>
  </si>
  <si>
    <t>VKF-194-1</t>
  </si>
  <si>
    <t>VKF-195-1</t>
  </si>
  <si>
    <t>VKF-196-1</t>
  </si>
  <si>
    <t>VKF-196-2</t>
  </si>
  <si>
    <t>VKF-196-3</t>
  </si>
  <si>
    <t>VKF-196-4</t>
  </si>
  <si>
    <t>VKF-197-1</t>
  </si>
  <si>
    <t>VKF-197-2</t>
  </si>
  <si>
    <t>VKF-198-1</t>
  </si>
  <si>
    <t>VKF-198-2</t>
  </si>
  <si>
    <t>VKF-198-3</t>
  </si>
  <si>
    <t>VKF-199-1</t>
  </si>
  <si>
    <t>VKF-200-1</t>
  </si>
  <si>
    <t>VKF-201-1</t>
  </si>
  <si>
    <t>VKF-202-1</t>
  </si>
  <si>
    <t>VKF-203-1</t>
  </si>
  <si>
    <t>VKF-204-1</t>
  </si>
  <si>
    <t>VKF-205-1</t>
  </si>
  <si>
    <t>VKF-206-1</t>
  </si>
  <si>
    <t>VKF-207-1</t>
  </si>
  <si>
    <t>VKF-208-1</t>
  </si>
  <si>
    <t>VKF-209-1</t>
  </si>
  <si>
    <t>VKF-209-2</t>
  </si>
  <si>
    <t>VKF-209-3</t>
  </si>
  <si>
    <t>VKF-210-1</t>
  </si>
  <si>
    <t>VKF-210-2</t>
  </si>
  <si>
    <t>VKF-210-3</t>
  </si>
  <si>
    <t>VKF-210-4</t>
  </si>
  <si>
    <t>VKF-211-1</t>
  </si>
  <si>
    <t>VKF-211-2</t>
  </si>
  <si>
    <t>VKF-212-1</t>
  </si>
  <si>
    <t>VKF-212-2</t>
  </si>
  <si>
    <t>VKF-212-3</t>
  </si>
  <si>
    <t>VKF-212-4</t>
  </si>
  <si>
    <t>VKF-213-1</t>
  </si>
  <si>
    <t>VKF-214-1</t>
  </si>
  <si>
    <t>VKF-214-2</t>
  </si>
  <si>
    <t>VKF-214-3</t>
  </si>
  <si>
    <t>VKF-214-4</t>
  </si>
  <si>
    <t>VKF-214-5</t>
  </si>
  <si>
    <t>VKF-214-6</t>
  </si>
  <si>
    <t>VKF-215-1</t>
  </si>
  <si>
    <t>VKF-215-2</t>
  </si>
  <si>
    <t>VKF-215-3</t>
  </si>
  <si>
    <t>VKF-216-1</t>
  </si>
  <si>
    <t>VKF-217-1</t>
  </si>
  <si>
    <t>VKF-217-2</t>
  </si>
  <si>
    <t>VKF-217-3</t>
  </si>
  <si>
    <t>VKF-217-4</t>
  </si>
  <si>
    <t>VKF-217-5</t>
  </si>
  <si>
    <t>VKF-217-6</t>
  </si>
  <si>
    <t>VKF-217-7</t>
  </si>
  <si>
    <t>VKF-218-1</t>
  </si>
  <si>
    <t>VKF-218-2</t>
  </si>
  <si>
    <t>VKF-218-3</t>
  </si>
  <si>
    <t>VKF-218-4</t>
  </si>
  <si>
    <t>VKF-218-5</t>
  </si>
  <si>
    <t>VKF-219-1</t>
  </si>
  <si>
    <t>VKF-219-2</t>
  </si>
  <si>
    <t>VKF-219-3</t>
  </si>
  <si>
    <t>VKF-219-4</t>
  </si>
  <si>
    <t>VKF-219-5</t>
  </si>
  <si>
    <t>VKF-219-6</t>
  </si>
  <si>
    <t>VKF-219-7</t>
  </si>
  <si>
    <t>VKF-219-8</t>
  </si>
  <si>
    <t>VKF-220-1</t>
  </si>
  <si>
    <t>VKF-220-2</t>
  </si>
  <si>
    <t>VKF-220-3</t>
  </si>
  <si>
    <t>VKF-220-4</t>
  </si>
  <si>
    <t>VKF-220-5</t>
  </si>
  <si>
    <t>VKF-221-1</t>
  </si>
  <si>
    <t>VKF-221-2</t>
  </si>
  <si>
    <t>VKF-222-1</t>
  </si>
  <si>
    <t>VKF-222-2</t>
  </si>
  <si>
    <t>VKF-222-3</t>
  </si>
  <si>
    <t>VKF-223-1</t>
  </si>
  <si>
    <t>VKF-223-2</t>
  </si>
  <si>
    <t>VKF-223-3</t>
  </si>
  <si>
    <t>VKF-223-4</t>
  </si>
  <si>
    <t>VKF-224-1</t>
  </si>
  <si>
    <t>VKF-225-1</t>
  </si>
  <si>
    <t>VKF-225-2</t>
  </si>
  <si>
    <t>VKF-225-3</t>
  </si>
  <si>
    <t>VKF-226-1</t>
  </si>
  <si>
    <t>VKF-226-10</t>
  </si>
  <si>
    <t>VKF-226-11</t>
  </si>
  <si>
    <t>VKF-226-2</t>
  </si>
  <si>
    <t>VKF-226-3</t>
  </si>
  <si>
    <t>VKF-226-4</t>
  </si>
  <si>
    <t>VKF-226-5</t>
  </si>
  <si>
    <t>VKF-226-6</t>
  </si>
  <si>
    <t>VKF-226-7</t>
  </si>
  <si>
    <t>VKF-226-8</t>
  </si>
  <si>
    <t>VKF-226-9</t>
  </si>
  <si>
    <t>VKF-227-1</t>
  </si>
  <si>
    <t>VKF-227-2</t>
  </si>
  <si>
    <t>VKF-227-3</t>
  </si>
  <si>
    <t>VKF-227-4</t>
  </si>
  <si>
    <t>VKF-227-5</t>
  </si>
  <si>
    <t>VKF-227-6</t>
  </si>
  <si>
    <t>VKF-227-7</t>
  </si>
  <si>
    <t>VKF-228-1</t>
  </si>
  <si>
    <t>VKF-229-1</t>
  </si>
  <si>
    <t>VKF-229-2</t>
  </si>
  <si>
    <t>VKF-230-1</t>
  </si>
  <si>
    <t>VKF-230-2</t>
  </si>
  <si>
    <t>VKF-231-1</t>
  </si>
  <si>
    <t>VKF-232-1</t>
  </si>
  <si>
    <t>VKF-233-1</t>
  </si>
  <si>
    <t>VKF-233-2</t>
  </si>
  <si>
    <t>VKF-233-3</t>
  </si>
  <si>
    <t>VKF-234-1</t>
  </si>
  <si>
    <t>VKF-234-2</t>
  </si>
  <si>
    <t>VKF-234-3</t>
  </si>
  <si>
    <t>VKF-234-4</t>
  </si>
  <si>
    <t>VKF-235-1</t>
  </si>
  <si>
    <t>VKF-235-2</t>
  </si>
  <si>
    <t>VKF-235-3</t>
  </si>
  <si>
    <t>VKF-235-4</t>
  </si>
  <si>
    <t>VKF-236-1</t>
  </si>
  <si>
    <t>VKF-237-1</t>
  </si>
  <si>
    <t>VKF-237-2</t>
  </si>
  <si>
    <t>VKF-237-3</t>
  </si>
  <si>
    <t>VKF-238-1</t>
  </si>
  <si>
    <t>VKF-238-2</t>
  </si>
  <si>
    <t>VKF-238-3</t>
  </si>
  <si>
    <t>VKF-239-1</t>
  </si>
  <si>
    <t>VKF-240-1</t>
  </si>
  <si>
    <t>VKF-241-1</t>
  </si>
  <si>
    <t>VKF-241-2</t>
  </si>
  <si>
    <t>VKF-241-3</t>
  </si>
  <si>
    <t>VKF-241-4</t>
  </si>
  <si>
    <t>VKF-242-1</t>
  </si>
  <si>
    <t>VKF-242-2</t>
  </si>
  <si>
    <t>VKF-242-3</t>
  </si>
  <si>
    <t>VKF-243-1</t>
  </si>
  <si>
    <t>VKF-243-2</t>
  </si>
  <si>
    <t>VKF-243-3</t>
  </si>
  <si>
    <t>VKF-243-4</t>
  </si>
  <si>
    <t>VKF-244-1</t>
  </si>
  <si>
    <t>VKF-244-2</t>
  </si>
  <si>
    <t>VKF-244-3</t>
  </si>
  <si>
    <t>VKF-244-4</t>
  </si>
  <si>
    <t>VKF-244-5</t>
  </si>
  <si>
    <t>VKF-244-6</t>
  </si>
  <si>
    <t>VKF-245-1</t>
  </si>
  <si>
    <t>VKF-246-1</t>
  </si>
  <si>
    <t>VKF-247-1</t>
  </si>
  <si>
    <t>VKF-247-2</t>
  </si>
  <si>
    <t>VKF-247-3</t>
  </si>
  <si>
    <t>VKF-247-4</t>
  </si>
  <si>
    <t>VKF-247-5</t>
  </si>
  <si>
    <t>VKF-247-6</t>
  </si>
  <si>
    <t>VKF-248-1</t>
  </si>
  <si>
    <t>VKF-248-10</t>
  </si>
  <si>
    <t>VKF-248-11</t>
  </si>
  <si>
    <t>VKF-248-12</t>
  </si>
  <si>
    <t>VKF-248-14</t>
  </si>
  <si>
    <t>VKF-248-15</t>
  </si>
  <si>
    <t>VKF-248-2</t>
  </si>
  <si>
    <t>VKF-248-3</t>
  </si>
  <si>
    <t>VKF-248-4</t>
  </si>
  <si>
    <t>VKF-248-5</t>
  </si>
  <si>
    <t>VKF-248-6</t>
  </si>
  <si>
    <t>VKF-248-7</t>
  </si>
  <si>
    <t>VKF-248-8</t>
  </si>
  <si>
    <t>VKF-248-9</t>
  </si>
  <si>
    <t>VKF-249-1</t>
  </si>
  <si>
    <t>VKF-249-2</t>
  </si>
  <si>
    <t>VKF-250-1</t>
  </si>
  <si>
    <t>VKF-251-1</t>
  </si>
  <si>
    <t>VKF-251-2</t>
  </si>
  <si>
    <t>VKF-260-1</t>
  </si>
  <si>
    <t>VKF-261-1</t>
  </si>
  <si>
    <t>VKF-261-2</t>
  </si>
  <si>
    <t>VKF-262-1</t>
  </si>
  <si>
    <t>VKF-262-2</t>
  </si>
  <si>
    <t>VKF-262-3</t>
  </si>
  <si>
    <t>VKF-263-1</t>
  </si>
  <si>
    <t>VKF-264-1</t>
  </si>
  <si>
    <t>VKF-264-2</t>
  </si>
  <si>
    <t>VKF-264-3</t>
  </si>
  <si>
    <t>VKF-264-4</t>
  </si>
  <si>
    <t>VKF-264-5</t>
  </si>
  <si>
    <t>VKF-264-6</t>
  </si>
  <si>
    <t>VKF-264-7</t>
  </si>
  <si>
    <t>VKF-264-8</t>
  </si>
  <si>
    <t>VKF-265-1</t>
  </si>
  <si>
    <t>VKF-265-2</t>
  </si>
  <si>
    <t>VKF-265-3</t>
  </si>
  <si>
    <t>VKF-265-4</t>
  </si>
  <si>
    <t>VKF-265-5</t>
  </si>
  <si>
    <t>VKF-265-6</t>
  </si>
  <si>
    <t>VKF-266-1</t>
  </si>
  <si>
    <t>VKF-266-2</t>
  </si>
  <si>
    <t>VKF-266-3</t>
  </si>
  <si>
    <t>VKF-266-4</t>
  </si>
  <si>
    <t>VKF-266-5</t>
  </si>
  <si>
    <t>VKF-266-6</t>
  </si>
  <si>
    <t>VKF-266-7</t>
  </si>
  <si>
    <t>VKF-267-1</t>
  </si>
  <si>
    <t>VKF-268-1</t>
  </si>
  <si>
    <t>VKF-268-2</t>
  </si>
  <si>
    <t>VKF-269-1</t>
  </si>
  <si>
    <t>VKF-269-2</t>
  </si>
  <si>
    <t>VKF-270-1</t>
  </si>
  <si>
    <t>VKF-270-2</t>
  </si>
  <si>
    <t>VKF-271-1</t>
  </si>
  <si>
    <t>VKF-271-2</t>
  </si>
  <si>
    <t>VKF-271-3</t>
  </si>
  <si>
    <t>VKF-271-4</t>
  </si>
  <si>
    <t>VKF-272-1</t>
  </si>
  <si>
    <t>VKF-272-2</t>
  </si>
  <si>
    <t>VKF-272-3</t>
  </si>
  <si>
    <t>VKF-272-4</t>
  </si>
  <si>
    <t>VKF-273-1</t>
  </si>
  <si>
    <t>VKF-273-2</t>
  </si>
  <si>
    <t>VKF-273-3</t>
  </si>
  <si>
    <t>VKF-273-4</t>
  </si>
  <si>
    <t>VKF-273-5</t>
  </si>
  <si>
    <t>VKF-273-6</t>
  </si>
  <si>
    <t>VKF-274-1</t>
  </si>
  <si>
    <t>VKF-274-2</t>
  </si>
  <si>
    <t>VKF-274-3</t>
  </si>
  <si>
    <t>VKF-274-4</t>
  </si>
  <si>
    <t>VKF-274-5</t>
  </si>
  <si>
    <t>VKF-274-6</t>
  </si>
  <si>
    <t>VKF-275-1</t>
  </si>
  <si>
    <t>VKF-275-2</t>
  </si>
  <si>
    <t>VKF-275-3</t>
  </si>
  <si>
    <t>VKF-275-4</t>
  </si>
  <si>
    <t>VKF-275-5</t>
  </si>
  <si>
    <t>VKF-275-6</t>
  </si>
  <si>
    <t>VKF-275-7</t>
  </si>
  <si>
    <t>VKF-276-1</t>
  </si>
  <si>
    <t>VKF-276-2</t>
  </si>
  <si>
    <t>VKF-276-3</t>
  </si>
  <si>
    <t>VKF-276-4</t>
  </si>
  <si>
    <t>VKF-277-1</t>
  </si>
  <si>
    <t>VKF-277-2</t>
  </si>
  <si>
    <t>VKF-277-3</t>
  </si>
  <si>
    <t>VKF-278-1</t>
  </si>
  <si>
    <t>VKF-279-1</t>
  </si>
  <si>
    <t>VKF-280-1</t>
  </si>
  <si>
    <t>VKF-280-2</t>
  </si>
  <si>
    <t>VKF-281-1</t>
  </si>
  <si>
    <t>VKF-282-1</t>
  </si>
  <si>
    <t>VKF-283-1</t>
  </si>
  <si>
    <t>VKF-284-1</t>
  </si>
  <si>
    <t>VKF-285-1</t>
  </si>
  <si>
    <t>VKF-285-2</t>
  </si>
  <si>
    <t>VKF-285-3</t>
  </si>
  <si>
    <t>VKF-285-4</t>
  </si>
  <si>
    <t>VKF-286-1</t>
  </si>
  <si>
    <t>VKF-287-1</t>
  </si>
  <si>
    <t>VKF-288-1</t>
  </si>
  <si>
    <t>VKF-288-2</t>
  </si>
  <si>
    <t>VKF-288-3</t>
  </si>
  <si>
    <t>VKF-289-1</t>
  </si>
  <si>
    <t>VKF-289-2</t>
  </si>
  <si>
    <t>VKF-290-1</t>
  </si>
  <si>
    <t>VKF-291-1</t>
  </si>
  <si>
    <t>VKF-291-2</t>
  </si>
  <si>
    <t>VKF-291-3</t>
  </si>
  <si>
    <t>VKF-291-4</t>
  </si>
  <si>
    <t>VKF-291-5</t>
  </si>
  <si>
    <t>VKF-291-6</t>
  </si>
  <si>
    <t>VKF-292-1</t>
  </si>
  <si>
    <t>VKF-293-1</t>
  </si>
  <si>
    <t>VKF-293-2</t>
  </si>
  <si>
    <t>VKF-294-1</t>
  </si>
  <si>
    <t>VKF-294-2</t>
  </si>
  <si>
    <t>VKF-295-1</t>
  </si>
  <si>
    <t>VKF-295-2</t>
  </si>
  <si>
    <t>VKF-296-1</t>
  </si>
  <si>
    <t>VKF-296-2</t>
  </si>
  <si>
    <t>VKF-297-1</t>
  </si>
  <si>
    <t>VKF-298-1</t>
  </si>
  <si>
    <t>VKF-299-1</t>
  </si>
  <si>
    <t>VKF-300-1</t>
  </si>
  <si>
    <t>VKF-300-2</t>
  </si>
  <si>
    <t>VKF-300-3</t>
  </si>
  <si>
    <t>VKF-301-1</t>
  </si>
  <si>
    <t>VKF-301-2</t>
  </si>
  <si>
    <t>VKF-301-3</t>
  </si>
  <si>
    <t>VKF-301-4</t>
  </si>
  <si>
    <t>VKF-302-1</t>
  </si>
  <si>
    <t>VKF-302-2</t>
  </si>
  <si>
    <t>VKF-302-3</t>
  </si>
  <si>
    <t>VKF-303-1</t>
  </si>
  <si>
    <t>VKF-304-1</t>
  </si>
  <si>
    <t>VKF-304-2</t>
  </si>
  <si>
    <t>VKF-304-3</t>
  </si>
  <si>
    <t>VKF-304-4</t>
  </si>
  <si>
    <t>VKF-304-5</t>
  </si>
  <si>
    <t>VKF-305-1</t>
  </si>
  <si>
    <t>VKF-306-1</t>
  </si>
  <si>
    <t>VKF-307-1</t>
  </si>
  <si>
    <t>VKF-308-1</t>
  </si>
  <si>
    <t>VKF-308-2</t>
  </si>
  <si>
    <t>VKF-308-3</t>
  </si>
  <si>
    <t>VKF-309-1</t>
  </si>
  <si>
    <t>VKF-309-2</t>
  </si>
  <si>
    <t>VKF-310-1</t>
  </si>
  <si>
    <t>VKF-310-2</t>
  </si>
  <si>
    <t>VKF-311-1</t>
  </si>
  <si>
    <t>VKF-311-2</t>
  </si>
  <si>
    <t>VKF-312-1</t>
  </si>
  <si>
    <t>VKF-321-1</t>
  </si>
  <si>
    <t>VKF-321-2</t>
  </si>
  <si>
    <t>VKF-322-1</t>
  </si>
  <si>
    <t>VKF-322-2</t>
  </si>
  <si>
    <t>VKF-323-1</t>
  </si>
  <si>
    <t>VKF-324-1</t>
  </si>
  <si>
    <t>VKF-325-1</t>
  </si>
  <si>
    <t>VKF-326-1</t>
  </si>
  <si>
    <t>VKF-330-1</t>
  </si>
  <si>
    <t>VKF-330-2</t>
  </si>
  <si>
    <t>VKF-330-3</t>
  </si>
  <si>
    <t>VKF-331-1</t>
  </si>
  <si>
    <t>VKF-331-2</t>
  </si>
  <si>
    <t>VKF-332-1</t>
  </si>
  <si>
    <t>VKF-332-2</t>
  </si>
  <si>
    <t>VKF-333-1</t>
  </si>
  <si>
    <t>VKF-333-2</t>
  </si>
  <si>
    <t>VKF-334-1</t>
  </si>
  <si>
    <t>VKF-334-2</t>
  </si>
  <si>
    <t>VKF-335-1</t>
  </si>
  <si>
    <t>VKF-335-2</t>
  </si>
  <si>
    <t>VKF-335-3</t>
  </si>
  <si>
    <t>VKF-336-1</t>
  </si>
  <si>
    <t>VKF-337-1</t>
  </si>
  <si>
    <t>VKF-338-1</t>
  </si>
  <si>
    <t>VKF-338-2</t>
  </si>
  <si>
    <t>VKF-338-3</t>
  </si>
  <si>
    <t>VKF-339-1</t>
  </si>
  <si>
    <t>VKF-339-2</t>
  </si>
  <si>
    <t>VKF-340-1</t>
  </si>
  <si>
    <t>VKF-341-1</t>
  </si>
  <si>
    <t>VKF-341-2</t>
  </si>
  <si>
    <t>VKF-341-3</t>
  </si>
  <si>
    <t>VKF-341-4</t>
  </si>
  <si>
    <t>VKF-342-1</t>
  </si>
  <si>
    <t>VKF-342-2</t>
  </si>
  <si>
    <t>VKF-342-3</t>
  </si>
  <si>
    <t>VKF-343-1</t>
  </si>
  <si>
    <t>VKF-344-1</t>
  </si>
  <si>
    <t>VKF-345-1</t>
  </si>
  <si>
    <t>VKF-345-2</t>
  </si>
  <si>
    <t>VKF-346-1</t>
  </si>
  <si>
    <t>VKF-346-2</t>
  </si>
  <si>
    <t>VKF-346-3</t>
  </si>
  <si>
    <t>VKF-347-1</t>
  </si>
  <si>
    <t>VKF-347-2</t>
  </si>
  <si>
    <t>VKF-348-1</t>
  </si>
  <si>
    <t>VKF-349-1</t>
  </si>
  <si>
    <t>VKF-349-2</t>
  </si>
  <si>
    <t>VKF-349-3</t>
  </si>
  <si>
    <t>VKF-349-4</t>
  </si>
  <si>
    <t>VKF-350-1</t>
  </si>
  <si>
    <t>VKF-351-1</t>
  </si>
  <si>
    <t>VKF-351-2</t>
  </si>
  <si>
    <t>VKF-352-1</t>
  </si>
  <si>
    <t>VKF-353-1</t>
  </si>
  <si>
    <t>VKF-353-2</t>
  </si>
  <si>
    <t>VKF-353-3</t>
  </si>
  <si>
    <t>VKF-354-1</t>
  </si>
  <si>
    <t>VKF-354-2</t>
  </si>
  <si>
    <t>VKF-355-1</t>
  </si>
  <si>
    <t>VKF-356-1</t>
  </si>
  <si>
    <t>VKF-356-2</t>
  </si>
  <si>
    <t>VKF-356-3</t>
  </si>
  <si>
    <t>VKF-356-4</t>
  </si>
  <si>
    <t>VKF-356-5</t>
  </si>
  <si>
    <t>VKF-356-6</t>
  </si>
  <si>
    <t>VKF-357-1</t>
  </si>
  <si>
    <t>VKF-357-2</t>
  </si>
  <si>
    <t>VKF-358-1</t>
  </si>
  <si>
    <t>VKF-358-2</t>
  </si>
  <si>
    <t>VKF-359-1</t>
  </si>
  <si>
    <t>VKF-359-2</t>
  </si>
  <si>
    <t>VKF-360-1</t>
  </si>
  <si>
    <t>VKF-360-2</t>
  </si>
  <si>
    <t>VKF-360-3</t>
  </si>
  <si>
    <t>VKF-360-4</t>
  </si>
  <si>
    <t>VKF-360-5</t>
  </si>
  <si>
    <t>VKF-360-6</t>
  </si>
  <si>
    <t>VKF-360-7</t>
  </si>
  <si>
    <t>VKF-361-1</t>
  </si>
  <si>
    <t>VKF-361-2</t>
  </si>
  <si>
    <t>VKF-362-1</t>
  </si>
  <si>
    <t>VKF-363-1</t>
  </si>
  <si>
    <t>VKF-363-2</t>
  </si>
  <si>
    <t>VKF-363-3</t>
  </si>
  <si>
    <t>VKF-363-4</t>
  </si>
  <si>
    <t>VKF-363-5</t>
  </si>
  <si>
    <t>VKF-363-6</t>
  </si>
  <si>
    <t>VKF-363-7</t>
  </si>
  <si>
    <t>VKF-363-8</t>
  </si>
  <si>
    <t>VKF-363-9</t>
  </si>
  <si>
    <t>VKF-364-1</t>
  </si>
  <si>
    <t>VKF-365-1</t>
  </si>
  <si>
    <t>VKF-365-2</t>
  </si>
  <si>
    <t>VKF-366-1</t>
  </si>
  <si>
    <t>VKF-366-2</t>
  </si>
  <si>
    <t>VKF-366-3</t>
  </si>
  <si>
    <t>VKF-366-4</t>
  </si>
  <si>
    <t>VKF-367-1</t>
  </si>
  <si>
    <t>VKF-368-1</t>
  </si>
  <si>
    <t>VKF-369-1</t>
  </si>
  <si>
    <t>VKF-369-2</t>
  </si>
  <si>
    <t>VKF-370-1</t>
  </si>
  <si>
    <t>VKF-371-1</t>
  </si>
  <si>
    <t>VKF-371-2</t>
  </si>
  <si>
    <t>VKF-372-1</t>
  </si>
  <si>
    <t>VKF-372-2</t>
  </si>
  <si>
    <t>VKF-373-1</t>
  </si>
  <si>
    <t>VKF-374-1</t>
  </si>
  <si>
    <t>VKF-375-1</t>
  </si>
  <si>
    <t>VKF-375-2</t>
  </si>
  <si>
    <t>VKF-375-3</t>
  </si>
  <si>
    <t>VKF-376-1</t>
  </si>
  <si>
    <t>VKF-376-2</t>
  </si>
  <si>
    <t>VKF-376-3</t>
  </si>
  <si>
    <t>VKF-376-4</t>
  </si>
  <si>
    <t>VKF-377-1</t>
  </si>
  <si>
    <t>VKF-377-2</t>
  </si>
  <si>
    <t>VKF-377-3</t>
  </si>
  <si>
    <t>VKF-377-4</t>
  </si>
  <si>
    <t>VKF-377-5</t>
  </si>
  <si>
    <t>VKF-377-6</t>
  </si>
  <si>
    <t>VKF-377-7</t>
  </si>
  <si>
    <t>VKF-377-8</t>
  </si>
  <si>
    <t>VKF-378-1</t>
  </si>
  <si>
    <t>VKF-378-2</t>
  </si>
  <si>
    <t>VKF-379-1</t>
  </si>
  <si>
    <t>VKF-379-2</t>
  </si>
  <si>
    <t>VKF-379-3</t>
  </si>
  <si>
    <t>VKF-379-4</t>
  </si>
  <si>
    <t>VKF-379-5</t>
  </si>
  <si>
    <t>VKF-379-6</t>
  </si>
  <si>
    <t>VKF-380-1</t>
  </si>
  <si>
    <t>VKF-381-1</t>
  </si>
  <si>
    <t>VKF-381-2</t>
  </si>
  <si>
    <t>VKF-381-3</t>
  </si>
  <si>
    <t>VKF-381-4</t>
  </si>
  <si>
    <t>VKF-382-1</t>
  </si>
  <si>
    <t>VKF-382-2</t>
  </si>
  <si>
    <t>VKF-382-3</t>
  </si>
  <si>
    <t>VKF-382-4</t>
  </si>
  <si>
    <t>VKF-382-5</t>
  </si>
  <si>
    <t>VKF-383-1</t>
  </si>
  <si>
    <t>VKF-384-1</t>
  </si>
  <si>
    <t>VKF-385-1</t>
  </si>
  <si>
    <t>VKF-385-2</t>
  </si>
  <si>
    <t>VKF-386-1</t>
  </si>
  <si>
    <t>VKF-386-2</t>
  </si>
  <si>
    <t>VKF-386-3</t>
  </si>
  <si>
    <t>VKF-387-1</t>
  </si>
  <si>
    <t>VKF-387-2</t>
  </si>
  <si>
    <t>VKF-387-3</t>
  </si>
  <si>
    <t>VKF-387-4</t>
  </si>
  <si>
    <t>Soort betoelaging</t>
  </si>
  <si>
    <t>Bedrag (in €)</t>
  </si>
  <si>
    <t>Agressie</t>
  </si>
  <si>
    <t>Klimaatsubsidies</t>
  </si>
  <si>
    <t>BJB161-A-MV</t>
  </si>
  <si>
    <t>OZ131-O-MV</t>
  </si>
  <si>
    <t>KG726-SAM-O-MV</t>
  </si>
  <si>
    <t>Begeleidingstehuis De Sibbe</t>
  </si>
  <si>
    <t>ingrijpende duurzame verbouwing van een kantoorgebouw voor contextbegeleiding en 2 doorgroeistudio's in de Tiensesteenweg 88 te Bierbeek</t>
  </si>
  <si>
    <t>Bierbeek</t>
  </si>
  <si>
    <t>Amber vzw</t>
  </si>
  <si>
    <t>Amber</t>
  </si>
  <si>
    <t>Vogelzang vzw</t>
  </si>
  <si>
    <t>Dienstencentrum Hof Ter Welle</t>
  </si>
  <si>
    <t>Amon vzw</t>
  </si>
  <si>
    <t>Campus Kruishoutem</t>
  </si>
  <si>
    <t>Sint-Lievenspoort vzw</t>
  </si>
  <si>
    <t>De Speelberg vzw</t>
  </si>
  <si>
    <t>Kinderopvang Klein en Wijs</t>
  </si>
  <si>
    <t>nieuwbouw voor het kinderdagverblijf De Speelberg Roeselare voor 36 vergunde plaatsen waarvan 34 plaatsen met VIPA-subsidie, gelegen Kwadestraat 1B te Roeselare (Rumbeke)</t>
  </si>
  <si>
    <t>nieuwbouw van een nieuwe kinderopvanglocatie Edouard Remy voor 50 plaatsen, gelegen in Ferdinand Lintstraat 33 in Leuven</t>
  </si>
  <si>
    <t>Zorg Leuven</t>
  </si>
  <si>
    <t>Kinderrijk vzw</t>
  </si>
  <si>
    <t>Kinderdagverblijf Kinderrijk</t>
  </si>
  <si>
    <t>Hoeilaart</t>
  </si>
  <si>
    <t>Gemeente Hoeilaart</t>
  </si>
  <si>
    <t>nieuwbouw van het Dagverzorgingscentrum De Kouter in de Boskoopweg 1 in Alken</t>
  </si>
  <si>
    <t>Integro vzw</t>
  </si>
  <si>
    <t>Dagverzorgingscentrum De Kouter</t>
  </si>
  <si>
    <t>LD3 vzw</t>
  </si>
  <si>
    <t>Lokaal Dienstencentrum Forum</t>
  </si>
  <si>
    <t>Klassieke financiering (incl BU)</t>
  </si>
  <si>
    <t>Klassieke financiering (incl BU, aanvullende beloftes en indexeringen)</t>
  </si>
  <si>
    <t>nieuwbouw (vervanging) van een lokaal dienstencentrum te Borsbeek</t>
  </si>
  <si>
    <t>Compostela vzw</t>
  </si>
  <si>
    <t>Borsbeek</t>
  </si>
  <si>
    <t>nieuwbouw (vervanging) van een dagverzorgingscentrum in de Kortrijkstraat 126 te Menen</t>
  </si>
  <si>
    <t>Oud-Heverlee</t>
  </si>
  <si>
    <t>Woonzorgzone De Kouter vzw</t>
  </si>
  <si>
    <t>Woonzorgzone De Kouter</t>
  </si>
  <si>
    <t>Wuustwezel</t>
  </si>
  <si>
    <t>CODA vzw</t>
  </si>
  <si>
    <t>Centrum Palliatieve Zorg CODA</t>
  </si>
  <si>
    <t>BZ605-A-TD</t>
  </si>
  <si>
    <t>Wijkgezondheidscentrum De Regent vzw</t>
  </si>
  <si>
    <t>nieuwbouw van het Wijkgezondheidscentrum De Regent in de Regentstraat 1 te Antwerpen</t>
  </si>
  <si>
    <t>PH748-O-MCI</t>
  </si>
  <si>
    <t>Zorg en Onderwijs De Hagewinde vzw</t>
  </si>
  <si>
    <t>PH6249-A-MCI</t>
  </si>
  <si>
    <t>PH721-A-MCI</t>
  </si>
  <si>
    <t>Koninklijk Orthopedagogisch Centrum Antwerpen vzw</t>
  </si>
  <si>
    <t>nieuwbouw van een internaat voor 54 plaatsen op de Site Emmaüs (capaciteitsuitbreiding) te Antwerpen</t>
  </si>
  <si>
    <t>Schoten</t>
  </si>
  <si>
    <t>Begeleidingscentrum Dennenhof vzw</t>
  </si>
  <si>
    <t>uitbreiding voor een leefgroep voor kamertraining en crisisopvang voor 6 jongeren (vervanging 6 plaatsen internaat) in de Deuzeldlaan 202 te Schoten</t>
  </si>
  <si>
    <t>uitbreiding van een internaat voor 16 minderjarigen op de Campus Ten Haghedorne te Tienen</t>
  </si>
  <si>
    <t>verbouwing van een internaat voor 88 plaatsen in de Scheestraat 74 te Sint-Martens-Lennik</t>
  </si>
  <si>
    <t>Levenslust vzw</t>
  </si>
  <si>
    <t>De Kade vzw</t>
  </si>
  <si>
    <t>Openbaar Psychiatrisch Zorgcentrum Geel</t>
  </si>
  <si>
    <t>710-ZH277-SAM-A-TD</t>
  </si>
  <si>
    <t>nieuwbouw (vervanging) van een palliatief centrum CODA met een hospice van 8 bedden sp. palliatief in de Bredabaan 743 te Wuustwezel</t>
  </si>
  <si>
    <t>Algemeen Ziekenhuis KLINA vzw</t>
  </si>
  <si>
    <t>Psychiatrisch Ziekenhuis Sint-Jozef vzw</t>
  </si>
  <si>
    <t>uitbreiding en verbouwing van de k-dienst met Kinder- en jeugdpsychiatrie Tilia voor 12 dagplaatsen in de Lodewijk De Meesterstraat 5 in Sint-Niklaas</t>
  </si>
  <si>
    <t>nieuwbouw voor Psychiatrisch Verzorgingstehuis Sint-Jan voor 40 bewoners in de Oostveldstraat 1 in Eeklo</t>
  </si>
  <si>
    <t>Psychiatrisch Centrum Sint-Jan vzw</t>
  </si>
  <si>
    <t>Psychiatrisch Centrum Sint-Jan Eeklo</t>
  </si>
  <si>
    <t>Centrum voor Algemeen Welzijnswerk Oost-Vlaanderen vzw</t>
  </si>
  <si>
    <t>Centrum Algemeen Welzijnswerk voor Zuid-Oost-Vlaanderen Ronse</t>
  </si>
  <si>
    <t>CAW529-O-CE</t>
  </si>
  <si>
    <t>PH749-A-MCI</t>
  </si>
  <si>
    <t>Antwerps Revalidatiecentrum vzw</t>
  </si>
  <si>
    <t>PH772-O-IDB</t>
  </si>
  <si>
    <t>aankoop bijzondere uitrusting met nieuwe pc's en tablets voor een revalidatiecentrum te Wetteren</t>
  </si>
  <si>
    <t>Gezondheidszorg Bermhertigheid Jesu vzw</t>
  </si>
  <si>
    <t>aankoop bijzondere uitrusting voor 10 pc's en de nodige software en randapparatuur voor het administratief atelier voor een revalidatiecentrum te Brugge</t>
  </si>
  <si>
    <t>ZNA campus Middelheim</t>
  </si>
  <si>
    <t>Legende</t>
  </si>
  <si>
    <t>BU: bijzondere uirusting</t>
  </si>
  <si>
    <t>Infrastructuurforfait voorzieningen personen met een handicap</t>
  </si>
  <si>
    <t>Strategisch forfait ziekenhuizen</t>
  </si>
  <si>
    <r>
      <rPr>
        <b/>
        <sz val="11"/>
        <rFont val="Calibri"/>
        <family val="2"/>
        <scheme val="minor"/>
      </rPr>
      <t>Toestelfinanciering ziekenhuizen</t>
    </r>
    <r>
      <rPr>
        <sz val="11"/>
        <rFont val="Calibri"/>
        <family val="2"/>
        <scheme val="minor"/>
      </rPr>
      <t>: Het VIPA verstrekt een forfaitaire betoelaging voor volgende zware medische apparatuur in de ziekenhuizen:
- Bestralingsapparaat: een apparaat dat geïnstalleerd is bij een dienst voor radiotherapie
- NMR: een magnetische resonantietomograaf
- PET-scanner</t>
    </r>
  </si>
  <si>
    <t>Erk. Nr.</t>
  </si>
  <si>
    <t>Type</t>
  </si>
  <si>
    <t>Organisatietype</t>
  </si>
  <si>
    <t>009</t>
  </si>
  <si>
    <t>AZ</t>
  </si>
  <si>
    <t>ZiekenhuisNetwerk Antwerpen</t>
  </si>
  <si>
    <t>012</t>
  </si>
  <si>
    <t>Algemeen Ziekenhuis Sint-Blasius</t>
  </si>
  <si>
    <t xml:space="preserve">Dendermonde  </t>
  </si>
  <si>
    <t>UZ</t>
  </si>
  <si>
    <t>017</t>
  </si>
  <si>
    <t>Algemeen Ziekenhuis Maria-Middelares</t>
  </si>
  <si>
    <t xml:space="preserve">Gent  </t>
  </si>
  <si>
    <t>PZ</t>
  </si>
  <si>
    <t>026</t>
  </si>
  <si>
    <t xml:space="preserve">Mechelen </t>
  </si>
  <si>
    <t>RZ</t>
  </si>
  <si>
    <t>032</t>
  </si>
  <si>
    <t>AZ Alma</t>
  </si>
  <si>
    <t xml:space="preserve">Eeklo  </t>
  </si>
  <si>
    <t>TOTAAL</t>
  </si>
  <si>
    <t>046</t>
  </si>
  <si>
    <t>CZ</t>
  </si>
  <si>
    <t>Verpleeginrichting De Dennen</t>
  </si>
  <si>
    <t xml:space="preserve">Westmalle  </t>
  </si>
  <si>
    <t>049</t>
  </si>
  <si>
    <t>AZ Sint-Jan Brugge-Oostende AV</t>
  </si>
  <si>
    <t xml:space="preserve">Brugge  </t>
  </si>
  <si>
    <t xml:space="preserve">Overzicht per provincie </t>
  </si>
  <si>
    <t>057</t>
  </si>
  <si>
    <t>Regionaal Ziekenhuis Jan Yperman</t>
  </si>
  <si>
    <t xml:space="preserve">Sint-Jan (Ieper)  </t>
  </si>
  <si>
    <t>063</t>
  </si>
  <si>
    <t>Algemeen Ziekenhuis Turnhout</t>
  </si>
  <si>
    <t xml:space="preserve">Turnhout  </t>
  </si>
  <si>
    <t>095</t>
  </si>
  <si>
    <t>Zorgband Leie &amp; Schelde</t>
  </si>
  <si>
    <t xml:space="preserve">Merelbeke  </t>
  </si>
  <si>
    <t>097</t>
  </si>
  <si>
    <t>Heilig Hartziekenhuis</t>
  </si>
  <si>
    <t xml:space="preserve">Lier  </t>
  </si>
  <si>
    <t>099</t>
  </si>
  <si>
    <t>GZA Ziekenhuizen</t>
  </si>
  <si>
    <t xml:space="preserve">Antwerpen  </t>
  </si>
  <si>
    <t>102</t>
  </si>
  <si>
    <t xml:space="preserve">Mol  </t>
  </si>
  <si>
    <t>Totaal Vlaanderen</t>
  </si>
  <si>
    <t>104</t>
  </si>
  <si>
    <t xml:space="preserve">Sint-Jozefkliniek </t>
  </si>
  <si>
    <t xml:space="preserve">Bornem  </t>
  </si>
  <si>
    <t>Brussel</t>
  </si>
  <si>
    <t>106</t>
  </si>
  <si>
    <t>Algemeen Ziekenhuis Sint-Maria</t>
  </si>
  <si>
    <t xml:space="preserve">Halle  </t>
  </si>
  <si>
    <t>Algemeen totaal</t>
  </si>
  <si>
    <t>108</t>
  </si>
  <si>
    <t>Regionaal Ziekenhuis Heilig Hart</t>
  </si>
  <si>
    <t xml:space="preserve">Leuven  </t>
  </si>
  <si>
    <t>109</t>
  </si>
  <si>
    <t>Algemeen Ziekenhuis Heilig Hart</t>
  </si>
  <si>
    <t xml:space="preserve">Tienen  </t>
  </si>
  <si>
    <t>116</t>
  </si>
  <si>
    <t>Revalidatie &amp; MS Centrum</t>
  </si>
  <si>
    <t>117</t>
  </si>
  <si>
    <t xml:space="preserve">Algemeen Ziekenhuis Delta </t>
  </si>
  <si>
    <t xml:space="preserve">Roeselare  </t>
  </si>
  <si>
    <t>124</t>
  </si>
  <si>
    <t>Sint-Jozefskliniek</t>
  </si>
  <si>
    <t xml:space="preserve">Izegem  </t>
  </si>
  <si>
    <t>126</t>
  </si>
  <si>
    <t>Onze-Lieve-Vrouwziekenhuis</t>
  </si>
  <si>
    <t xml:space="preserve">Aalst  </t>
  </si>
  <si>
    <t>134</t>
  </si>
  <si>
    <t>Sint-Vincentiusziekenhuis</t>
  </si>
  <si>
    <t xml:space="preserve">Deinze  </t>
  </si>
  <si>
    <t>140</t>
  </si>
  <si>
    <t>Algemeen Ziekenhuis Sint-Lucas</t>
  </si>
  <si>
    <t xml:space="preserve">Assebroek  </t>
  </si>
  <si>
    <t>143</t>
  </si>
  <si>
    <t>UZ Brussel</t>
  </si>
  <si>
    <t>170</t>
  </si>
  <si>
    <t>Algemeen Ziekenhuis Oudenaarde</t>
  </si>
  <si>
    <t xml:space="preserve">Oudenaarde  </t>
  </si>
  <si>
    <t>176</t>
  </si>
  <si>
    <t xml:space="preserve">AV A.S.Z. </t>
  </si>
  <si>
    <t>204</t>
  </si>
  <si>
    <t>Algemeen Ziekenhuis Vilvoorde</t>
  </si>
  <si>
    <t xml:space="preserve">Vilvoorde  </t>
  </si>
  <si>
    <t>217</t>
  </si>
  <si>
    <t>Algemeen Ziekenhuis Sint-Elisabeth</t>
  </si>
  <si>
    <t xml:space="preserve">Zottegem  </t>
  </si>
  <si>
    <t>236</t>
  </si>
  <si>
    <t xml:space="preserve">Revalidatieziekenhuis ReVarte </t>
  </si>
  <si>
    <t>243</t>
  </si>
  <si>
    <t>Jessa Ziekenhuis A.V.</t>
  </si>
  <si>
    <t xml:space="preserve">Hasselt  </t>
  </si>
  <si>
    <t>265</t>
  </si>
  <si>
    <t>Algemeen Ziekenhuis Lokeren</t>
  </si>
  <si>
    <t xml:space="preserve">Lokeren  </t>
  </si>
  <si>
    <t>290</t>
  </si>
  <si>
    <t>AZ Sint-Lucas</t>
  </si>
  <si>
    <t>300</t>
  </si>
  <si>
    <t>UZ Antwerpen</t>
  </si>
  <si>
    <t>308</t>
  </si>
  <si>
    <t xml:space="preserve">Herentals  </t>
  </si>
  <si>
    <t>310</t>
  </si>
  <si>
    <t>AZ West (Sint-Augustinuskliniek)</t>
  </si>
  <si>
    <t xml:space="preserve">Veurne  </t>
  </si>
  <si>
    <t>314</t>
  </si>
  <si>
    <t xml:space="preserve">Algemeen Ziekenhuis Heilige Familie </t>
  </si>
  <si>
    <t xml:space="preserve">Reet  </t>
  </si>
  <si>
    <t>322</t>
  </si>
  <si>
    <t>UZ Leuven</t>
  </si>
  <si>
    <t>371</t>
  </si>
  <si>
    <t>Ziekenhuis Oost-Limburg</t>
  </si>
  <si>
    <t xml:space="preserve">Genk  </t>
  </si>
  <si>
    <t>378</t>
  </si>
  <si>
    <t xml:space="preserve">AZ Delta - campus Sint-Rembertziekenhuis </t>
  </si>
  <si>
    <t xml:space="preserve">Torhout  </t>
  </si>
  <si>
    <t>392</t>
  </si>
  <si>
    <t>Algemeen Ziekenhuis Zeno</t>
  </si>
  <si>
    <t xml:space="preserve">Knokke  </t>
  </si>
  <si>
    <t>395</t>
  </si>
  <si>
    <t>Sint-Andriesziekenhuis</t>
  </si>
  <si>
    <t xml:space="preserve">Tielt  </t>
  </si>
  <si>
    <t>396</t>
  </si>
  <si>
    <t>Algemeen Ziekenhuis Groeninge</t>
  </si>
  <si>
    <t xml:space="preserve">Kortrijk  </t>
  </si>
  <si>
    <t>397</t>
  </si>
  <si>
    <t>Onze-Lieve-Vrouw van Lourdes Ziekenhuis</t>
  </si>
  <si>
    <t xml:space="preserve">Waregem  </t>
  </si>
  <si>
    <t>499</t>
  </si>
  <si>
    <t>Ziekenhuis Inkendaal-Koninklijke Instelling</t>
  </si>
  <si>
    <t xml:space="preserve">Vlezenbeek  </t>
  </si>
  <si>
    <t>525</t>
  </si>
  <si>
    <t>Algemeen Ziekenhuis Damiaan</t>
  </si>
  <si>
    <t xml:space="preserve">Oostende  </t>
  </si>
  <si>
    <t>528</t>
  </si>
  <si>
    <t>pz</t>
  </si>
  <si>
    <t>536</t>
  </si>
  <si>
    <t>Algemeen Ziekenhuis Sint-Jozef</t>
  </si>
  <si>
    <t>550</t>
  </si>
  <si>
    <t>Algemeen Ziekenhuis Glorieux</t>
  </si>
  <si>
    <t xml:space="preserve">Ronse  </t>
  </si>
  <si>
    <t>595</t>
  </si>
  <si>
    <t>Algemeen Ziekenhuis Waas en Durme (AZ Nikolaas)</t>
  </si>
  <si>
    <t xml:space="preserve">Sint-Niklaas  </t>
  </si>
  <si>
    <t>670</t>
  </si>
  <si>
    <t>uz</t>
  </si>
  <si>
    <t>Universitair Ziekenhuis Gent</t>
  </si>
  <si>
    <t>676</t>
  </si>
  <si>
    <t>Koningin Elisabeth Instituut (KEI)</t>
  </si>
  <si>
    <t xml:space="preserve">Oostduinkerke  </t>
  </si>
  <si>
    <t>679</t>
  </si>
  <si>
    <t>Revalidatieziekenhuis IMBO</t>
  </si>
  <si>
    <t>682</t>
  </si>
  <si>
    <t>Algemeen Ziekenhuis Monica</t>
  </si>
  <si>
    <t xml:space="preserve">Deurne  </t>
  </si>
  <si>
    <t>689</t>
  </si>
  <si>
    <t>Imeldaziekenhuis</t>
  </si>
  <si>
    <t xml:space="preserve">Bonheiden  </t>
  </si>
  <si>
    <t>693</t>
  </si>
  <si>
    <t>Multiple Sclerose Kliniek</t>
  </si>
  <si>
    <t xml:space="preserve">Melsbroek  </t>
  </si>
  <si>
    <t>709</t>
  </si>
  <si>
    <t>Algemeen Ziekenhuis Sint-Dimpna</t>
  </si>
  <si>
    <t xml:space="preserve">Geel  </t>
  </si>
  <si>
    <t>710</t>
  </si>
  <si>
    <t>Algemeen Ziekenhuis KLINA</t>
  </si>
  <si>
    <t xml:space="preserve">Brasschaat  </t>
  </si>
  <si>
    <t>712</t>
  </si>
  <si>
    <t>Algemeen Ziekenhuis Diest</t>
  </si>
  <si>
    <t xml:space="preserve">Diest  </t>
  </si>
  <si>
    <t>713</t>
  </si>
  <si>
    <t>Algemeen Ziekenhuis Jan Palfijn</t>
  </si>
  <si>
    <t>714</t>
  </si>
  <si>
    <t>Sint-Franciskusziekenhuis</t>
  </si>
  <si>
    <t xml:space="preserve">Heusden (Limburg)  </t>
  </si>
  <si>
    <t>715</t>
  </si>
  <si>
    <t>Sint-Trudo ziekenhuis</t>
  </si>
  <si>
    <t xml:space="preserve">Sint-Truiden  </t>
  </si>
  <si>
    <t>716</t>
  </si>
  <si>
    <t>Algemeen Ziekenhuis Vesalius</t>
  </si>
  <si>
    <t xml:space="preserve">Tongeren  </t>
  </si>
  <si>
    <t>717</t>
  </si>
  <si>
    <t>Ziekenhuis Maas en Kempen</t>
  </si>
  <si>
    <t xml:space="preserve">Maaseik  </t>
  </si>
  <si>
    <t>719</t>
  </si>
  <si>
    <t>Maria Ziekenhuis Noord-Limburg</t>
  </si>
  <si>
    <t>900</t>
  </si>
  <si>
    <t>Pz</t>
  </si>
  <si>
    <t>Psychiatrisch Centrum Dr. Guislain</t>
  </si>
  <si>
    <t>901</t>
  </si>
  <si>
    <t>Kliniek Sint-Jozef, Centrum voor Psychiatrie en Psychotherapie</t>
  </si>
  <si>
    <t>902</t>
  </si>
  <si>
    <t>Multiversum</t>
  </si>
  <si>
    <t>Boechout</t>
  </si>
  <si>
    <t>909</t>
  </si>
  <si>
    <t>OPZC Rekem</t>
  </si>
  <si>
    <t>Rekem</t>
  </si>
  <si>
    <t>911</t>
  </si>
  <si>
    <t>Psychiatrisch Ziekenhuis Sint-Franciscus -  De Pelgrim</t>
  </si>
  <si>
    <t>918</t>
  </si>
  <si>
    <t>Psychiatrisch Ziekenhuis en Revalidatiecentrum Sint-Hiëronymus</t>
  </si>
  <si>
    <t>930</t>
  </si>
  <si>
    <t>Psychiatrisch Ziekenhuis Sint-Camillus</t>
  </si>
  <si>
    <t>Sint-Denijs-Westrem</t>
  </si>
  <si>
    <t>934</t>
  </si>
  <si>
    <t>Psychosociaal Centrum Leuven</t>
  </si>
  <si>
    <t>937</t>
  </si>
  <si>
    <t>Psychiatrisch Ziekenhuis Bethaniënhuis</t>
  </si>
  <si>
    <t>Zoersel</t>
  </si>
  <si>
    <t>939</t>
  </si>
  <si>
    <t xml:space="preserve">Openbaar Psychiatrisch Zorgcentrum Geel </t>
  </si>
  <si>
    <t xml:space="preserve">Geel </t>
  </si>
  <si>
    <t>942</t>
  </si>
  <si>
    <t>Psychiatrische Kliniek Sint-Annendael</t>
  </si>
  <si>
    <t>943</t>
  </si>
  <si>
    <t>Z.org KU Leuven</t>
  </si>
  <si>
    <t>Kortenberg</t>
  </si>
  <si>
    <t>944</t>
  </si>
  <si>
    <t>Psychiatrische Kliniek Sint-Alexius</t>
  </si>
  <si>
    <t>Grimbergen</t>
  </si>
  <si>
    <t>947</t>
  </si>
  <si>
    <t>Psychiatrische Kliniek Broeders Alexianen</t>
  </si>
  <si>
    <t>952</t>
  </si>
  <si>
    <t>Medisch Centrum Sint-Jozef</t>
  </si>
  <si>
    <t>956</t>
  </si>
  <si>
    <t>Psychiatrisch Centrum Sint-Jan</t>
  </si>
  <si>
    <t>959</t>
  </si>
  <si>
    <t>Psychiatrisch Centrum Caritas</t>
  </si>
  <si>
    <t>960</t>
  </si>
  <si>
    <t>Psychiatrisch Ziekenhuis Sint-Lucia</t>
  </si>
  <si>
    <t>961</t>
  </si>
  <si>
    <t>Psychiatrisch Ziekenhuis Heilig Hart</t>
  </si>
  <si>
    <t>962</t>
  </si>
  <si>
    <t>Psychiatrisch Centrum Onze-Lieve-Vrouw van Vrede</t>
  </si>
  <si>
    <t>963</t>
  </si>
  <si>
    <t>Psychiatrisch Ziekenhuis Onze-Lieve-Vrouw</t>
  </si>
  <si>
    <t>970</t>
  </si>
  <si>
    <t>Psychiatrisch Ziekenhuis Duffel</t>
  </si>
  <si>
    <t>Duffel</t>
  </si>
  <si>
    <t>975</t>
  </si>
  <si>
    <t>Universitair Psychiatrisch Centrum Sint-Kamillus</t>
  </si>
  <si>
    <t>978</t>
  </si>
  <si>
    <t>Psychiatrisch Centrum Sint-Jan Baptist</t>
  </si>
  <si>
    <t>Zelzate</t>
  </si>
  <si>
    <t>982</t>
  </si>
  <si>
    <t>Psychiatrisch Centrum Sint-Amandus</t>
  </si>
  <si>
    <t>987</t>
  </si>
  <si>
    <t>Psychotherapeutisch Centrum Rustenburg</t>
  </si>
  <si>
    <t>988</t>
  </si>
  <si>
    <t>Psychiatrisch Ziekenhuis Zoete Nood Gods</t>
  </si>
  <si>
    <t>Lede</t>
  </si>
  <si>
    <t>989</t>
  </si>
  <si>
    <t>Kinderpsychiatrisch Centrum Genk</t>
  </si>
  <si>
    <t xml:space="preserve">Genk </t>
  </si>
  <si>
    <t>991</t>
  </si>
  <si>
    <t>Psychiatrisch Ziekenhuis  ASSTER</t>
  </si>
  <si>
    <t>992</t>
  </si>
  <si>
    <t>Psychiatrische Centra Gent - Sleidinge</t>
  </si>
  <si>
    <t>997</t>
  </si>
  <si>
    <t>Psycho-Sociaal Centrum Sint-Alexius</t>
  </si>
  <si>
    <t>Elsene</t>
  </si>
  <si>
    <t>998</t>
  </si>
  <si>
    <t>Psychiatrisch Ziekenhuis Stuivenberg</t>
  </si>
  <si>
    <t>Totalen:</t>
  </si>
  <si>
    <r>
      <rPr>
        <b/>
        <sz val="11"/>
        <rFont val="Calibri"/>
        <family val="2"/>
        <scheme val="minor"/>
      </rPr>
      <t>Instandhoudingsforfait ziekenhuizen:</t>
    </r>
    <r>
      <rPr>
        <sz val="11"/>
        <rFont val="Calibri"/>
        <family val="2"/>
        <scheme val="minor"/>
      </rPr>
      <t xml:space="preserve"> Die financiering moet het voor de ziekenhuizen mogelijk maken om hun bestaande infrastructuur d.m.v. onderhoudsinvesteringen kwalitatief op peil te houden. Het forfait wordt berekend en evolueert op basis van een aantal parameters (bv. aantal operatiekwartieren, aantal bedden) en wordt automatisch uitbetaald zonder aanvraagprocedure. De aanrekening op de VIPA-kredieten gebeurt op het moment van de uitbetaling.</t>
    </r>
  </si>
  <si>
    <t>Goedgekeurde projecten instandhoudingsforfait van 1 januari tot 31 december 2019</t>
  </si>
  <si>
    <t>Goedgekeurde projecten toestelfinanciering van 1 januari tot 31 december 2019</t>
  </si>
  <si>
    <t>Instandhoudingsforfait ziekenhuizen</t>
  </si>
  <si>
    <t>Toestelfinanciering ziekenhuizen</t>
  </si>
  <si>
    <t>Type ziekenhuis</t>
  </si>
  <si>
    <t>aanvullende belofte 
door indexering 
op 28/03/2019</t>
  </si>
  <si>
    <t>aanvullende belofte 
24/09/2019</t>
  </si>
  <si>
    <t>Kruishoutem</t>
  </si>
  <si>
    <t>nieuwbouw op de Campus Kruishoutem (17 modules verblijf, 17 contextbegeleiding en 1 CBAW) in de Deinsesteenweg 189 te Kruisem</t>
  </si>
  <si>
    <t>aanvullende belofte 
door indexering 
op 17/10/2019</t>
  </si>
  <si>
    <t>Hof ter Welle vzw</t>
  </si>
  <si>
    <t>nieuwbouw van een dagcentrum en ruimten voor contextbegeleiding (capaciteitsvervanging) in de Magnolialaan 17 te Sint-Niklaas</t>
  </si>
  <si>
    <t>aanvullende belofte 
door indexering 
op 24/10/2019</t>
  </si>
  <si>
    <t>Sint-Pieters-Woluwe</t>
  </si>
  <si>
    <t>Centrum voor Integrale Gezinszorg Vogelzang</t>
  </si>
  <si>
    <t>verbouwing van het Centrum Integrale Gezinszorg Vogelzang met 38 plaatsen in de Vogelenzanglaan 43 te Sint-Pieters-Woluwe</t>
  </si>
  <si>
    <t>aanvullende belofte 
door indexering 
op 1/11/2019</t>
  </si>
  <si>
    <t>Monte Rosa Herent</t>
  </si>
  <si>
    <t>Leuven 
(Kessel-Lo)</t>
  </si>
  <si>
    <t>Monte Rosa Kessel-Lo</t>
  </si>
  <si>
    <t>uitbreiding en verbouwing van paviljoen Slick/ burelen: uitbreiding van 4 burelen en 3 studio’s en verbouwing het gebouw.
Uitbreiding van de leefruimte in paviljoen DeNiZ en verbouwing van het gebouw in de Heidebergstraat 249 te Leuven (Kessel-Lo)</t>
  </si>
  <si>
    <t>Spoor 56 - Cluster St-Vincentius</t>
  </si>
  <si>
    <t>Nieuwbouw voor residentiële opvang van jongeren, een dagbegeleidingscentrum voor jongeren en contextbegeleiding in de Leopold II-laan 6 te Dendermonde</t>
  </si>
  <si>
    <t>nieuwbouw van Begeleidingstehuis De Sibbe in de Stenenmolenstraat 152 te Mechelen</t>
  </si>
  <si>
    <t>aanvullende belofte 
door indexering 
op 26/11/2019</t>
  </si>
  <si>
    <t>Pleegzorg provincie Antwerpen vzw</t>
  </si>
  <si>
    <t>verbouwing van een kantoorgebouw in de Heilig Hartstraat 12-14 en de Uitbreidingstraat 184 te Antwerpen</t>
  </si>
  <si>
    <t>BJB154-B-MV</t>
  </si>
  <si>
    <t>Monte Rosa Deurne</t>
  </si>
  <si>
    <t>uitbreiding en verbouwing voor afdeling De Vlieger in de Drakenhoflaan 246 te Deurne</t>
  </si>
  <si>
    <t>Voorzieningen voor Centra voor Algemeen Welzijnswerk</t>
  </si>
  <si>
    <t>Ronse</t>
  </si>
  <si>
    <t>verbouwing van een bestaand pand tot een centrum algemeen welzijnswerk in de Jan van Nassaustraat 6 te Ronse</t>
  </si>
  <si>
    <t>aanvullende belofte 
door indexering 
op 28/10/2019</t>
  </si>
  <si>
    <t>Centrum voor Algemeen Welzijnswerk De Kempen vzw</t>
  </si>
  <si>
    <t xml:space="preserve">Centrum voor Algemeen Welzijnswerk De Kempen </t>
  </si>
  <si>
    <t>nieuwbouw van een centrum voor algemeen welzijnswerk met 46 opvangplaatsen (21,02 VTE) op de nieuwe welzijnscampus, Diestseweg 144 in Geel</t>
  </si>
  <si>
    <t>Vilvoorde</t>
  </si>
  <si>
    <t>Centrum Algemeen Welzijnswerk Halle-Vilvioorde vzw</t>
  </si>
  <si>
    <t>Centrum Algemeen Welzijnswerk Halle-Vilvioorde</t>
  </si>
  <si>
    <t>ingrijpende duurzame verbouwing met herinrichting en uitbreiding van het bestaande centrum voor algemeen welzijnswerk met kantoorruimten voor 21 VTE en onthaalfunctie in de Jean Baptiste Nowélei 33 in Vilvoorde</t>
  </si>
  <si>
    <t>De Speelberg Roeselare</t>
  </si>
  <si>
    <t>Kinderdagverblijf Edouard Remy</t>
  </si>
  <si>
    <t>aanvullende belofte 
door indexering 
op 9/04/2019</t>
  </si>
  <si>
    <t>aanvullende belofte 
door indexering 
op 11/09/2019</t>
  </si>
  <si>
    <t>De Blauwe Lelie</t>
  </si>
  <si>
    <t>Kinderdagverblijf Stampertje</t>
  </si>
  <si>
    <t>nieuwbouw (vervanging) voor 36 plaatsen voor kinderopvang Stampertje in de Sint-Pietersmolenstraat in Brugge</t>
  </si>
  <si>
    <t>nieuwbouw voor kinderopvang Klein en Wijs voor een capaciteit van 74 plaatsen (capaciteitsvervanging), gelegen in de Sint-Lievenspoortstraat 127 in Gent</t>
  </si>
  <si>
    <t>aanvullende belofte 
26/09/2019</t>
  </si>
  <si>
    <t>Gemeentelijk Kinderdagverblijf Solheide</t>
  </si>
  <si>
    <t>nieuwbouw van een kinderopvang met 23 plaatsen (capaciteitsvervanging) met uitbreidingsmogelijkheid tot 36 plaatsen in de Groenendaalsesteenweg 32 in Hoeilaart</t>
  </si>
  <si>
    <t>nieuwbouw van een kinderopvang met 54 plaatsen (capaciteitsvervanging) voor Kinderrijk II in de Groenveldstraat 38 in Heverlee</t>
  </si>
  <si>
    <t>aanvullende belofte 
door indexering 
op 12/12/2019</t>
  </si>
  <si>
    <t>aanvullende belofte 
door indexering 
op 17/12/2019</t>
  </si>
  <si>
    <t>Sint-Jans-Molenbeek</t>
  </si>
  <si>
    <t>nieuwbouw voor het kinderdagverblijf Harlekijntje voor 26 plaatsen, uitbreidbaar tot 54 plaatsen, gelegen Begijnenstraat 101 in Sint-Jans-Molenbeek</t>
  </si>
  <si>
    <t>nieuwbouw van een dagverzorgingscentrum en een lokaal dienstencentrum in de Kouterstraat Buurtweg 7 te Oud-Heverlee</t>
  </si>
  <si>
    <t>aanvullende belofte 
door indexering 
op 29/05/2019</t>
  </si>
  <si>
    <t>Christelijke Integrale Gezondheids-en Bejaardenzorg vzw</t>
  </si>
  <si>
    <t>aanvullende belofte 
door indexering 
op 4/07/2019</t>
  </si>
  <si>
    <t>Dagverzorgingscentrum Waegebrughe</t>
  </si>
  <si>
    <t>OZ117-W-TD</t>
  </si>
  <si>
    <t>Zorgbedrijf Roeselare</t>
  </si>
  <si>
    <t>Dagverzorgings
centrum Sint-Henricus</t>
  </si>
  <si>
    <t>nieuwbouw (vervanging) voor het Dagverzorgingscentrum Sint-Henricus in de Sint-Rochusstraat 12 te Roeselare</t>
  </si>
  <si>
    <t>nieuwbouw (vervanging) van 2 dagverzorgingscentra en een regionaal dienstencentrum te Wuustwezel</t>
  </si>
  <si>
    <t>Gemeente en OCMW Alken</t>
  </si>
  <si>
    <t>Lokaal Dienstencentrum De Kouter</t>
  </si>
  <si>
    <t>nieuwbouw van het Lokaal Dienstencentrum De Kouter in de Boskoopweg 1 in Alken</t>
  </si>
  <si>
    <t>verbouwing tot het Lokaal Dienstencentrum Forum in de Muggenstraat 3 in Brussel</t>
  </si>
  <si>
    <t>Mintus</t>
  </si>
  <si>
    <t>Dagverzorgingscentrum Den Erker</t>
  </si>
  <si>
    <t>nieuwbouw van een dagverzorgingscentrum in de Sint Pietersmolenwijk in Brugge</t>
  </si>
  <si>
    <t>Centrum voor dagverzorging</t>
  </si>
  <si>
    <t>nieuwbouw van het Dagverzorgingscentrum De Brug geïntegreerd in het Woonzorgcentrum Moertvaartheem in de Meerstraat 31 te Wachtebeke</t>
  </si>
  <si>
    <t>Lokaal Dienstencentrum Eureka</t>
  </si>
  <si>
    <t>nieuwbouw van het Lokaal Dienstencentrum Eureka in de J. De Ridderlaan te Wemmel</t>
  </si>
  <si>
    <t>Woonzorgcentrum Compostela</t>
  </si>
  <si>
    <t>Vitas</t>
  </si>
  <si>
    <t>Dagverzorgingscentrum De Kiosk</t>
  </si>
  <si>
    <t>Zorgcampus Sint-Jozef</t>
  </si>
  <si>
    <t>uitbreiding van een lokaal dienstencentrum in de Zandstraat 33 te Sint-Gillis-Waas (Sint-Pauwels)</t>
  </si>
  <si>
    <t>nieuwbouw van een 2° dagverzorgingscentrum in de Kortrijkstraat 104 te Menen</t>
  </si>
  <si>
    <t>ingrijpende duurzame verbouwing van een dagverzorgingscentrum in de Zandstraat 33 te Sint-Gillis-Waas (Sint-Pauwels)</t>
  </si>
  <si>
    <t>voltooiingswerken van een lokaal dienstencentrum en 2 dagverzorgingscentra van het Pilootproject Astor, Groenhuis 55, bus 2 te Geel</t>
  </si>
  <si>
    <t>Wijkgezondheidscentrum De Regent</t>
  </si>
  <si>
    <t>aanvullende belofte 
door indexering 
op 30/10/2019</t>
  </si>
  <si>
    <t>Wijkgezondheidscentrum de Central vzw</t>
  </si>
  <si>
    <t>Wijkgezondheidscentrum de Central</t>
  </si>
  <si>
    <t>verbouwing en uitbreiding van het Wijkgezondheidscentrum de Central in de Diestsesteenweg 184 te Leuven (Kessel-Lo)</t>
  </si>
  <si>
    <t>aankoop met verbouwing van een centrum voor geestelijke gezondheidszorg in de Gentsesteenweg 84 te Dendermonde</t>
  </si>
  <si>
    <t>Brecht</t>
  </si>
  <si>
    <t>OC Clara Fey - Campus Kristus Koning</t>
  </si>
  <si>
    <t>nieuwbouw (vervanging) van een internaat voor 40 plaatsen in de Bethaniënlei te Brecht</t>
  </si>
  <si>
    <t>aanvullende belofte 
door indexering 
op 1/04/2019</t>
  </si>
  <si>
    <t>nieuwbouw van een prikkelarme GES-unit voor 12 plaatsen (minderjarigen) en ondersteunende psychopedagogische diensten (capaciteitsvervanging) in de Voermanstraat 14 te Lokeren</t>
  </si>
  <si>
    <t>PH757-W-IDB</t>
  </si>
  <si>
    <t>Revalidatiecentrum Inghelburch</t>
  </si>
  <si>
    <t>aanvullende belofte 
door indexering 
op 9/05/2019</t>
  </si>
  <si>
    <t>Levenslust</t>
  </si>
  <si>
    <t>aanvullende belofte 
door indexering 
op 5/06/2019</t>
  </si>
  <si>
    <t>Orthopedagogisch Centrum Clara Fey  - Campus Kristus Koning</t>
  </si>
  <si>
    <t>uitbreiding van een internaatpaviljoen voor 98 bedden in de Kerklei 44 te Brecht</t>
  </si>
  <si>
    <t>aanvullende belofte 
door indexering 
op 8/07/2019</t>
  </si>
  <si>
    <t>Stichting Marguerite-Marie Delacroix</t>
  </si>
  <si>
    <t>aanvullende belofte 
door indexering 
op 13/08/2019</t>
  </si>
  <si>
    <t>Koninklijk Orthopedagogisch Centrum Antwerpen - Multifunctioneel Centrum</t>
  </si>
  <si>
    <t>Antwerps Revalidatiecentrum</t>
  </si>
  <si>
    <t>aankoop bijzondere uitrusting: diverse materialen en apparatuur nodig voor de inrichting van een medisch kabinet</t>
  </si>
  <si>
    <t>Centrum voor Ambulante Revalidatie ‘t Veld vzw</t>
  </si>
  <si>
    <t>Centrum voor Ambulante Revalidatie ‘t Veld</t>
  </si>
  <si>
    <t>uitbreiding van het Revalidatiecentrum 't Veld in de Ichtegemstraat 32 te Zedelgem (Aartrijke)</t>
  </si>
  <si>
    <t>West-Vlaams Observatie- en Therapeutisch Centrum De Berkjes</t>
  </si>
  <si>
    <t>nieuwbouw voor het West-Vlaams Observatie- en Therapeutisch Centrum De Berkjes met 44 bedden te Brugge</t>
  </si>
  <si>
    <t>aanvullende belofte 
door indexering 
op 05/11/2019</t>
  </si>
  <si>
    <t>Begeleidingscentrum Dennenhof</t>
  </si>
  <si>
    <t>aanvullende belofte 
door indexering 
op 07/11/2019</t>
  </si>
  <si>
    <t>aankoop bijzondere uitrusting met 10 laptops, 3 desktops, 2 groot formaat tablets, server, interactief scherm en impedantiemeter voor een revalidatiecentrum te Oudenaarde</t>
  </si>
  <si>
    <t>Het Veer Revalidatiecentrum</t>
  </si>
  <si>
    <t>Het Veer Therapeutisch Kinderdagverblijf vzw</t>
  </si>
  <si>
    <t>Het Veer Therapeutisch Kinderdagverblijf</t>
  </si>
  <si>
    <t>nieuwbouw en verbouwing  van een multifunctioneel centrum in de Kazernestraat 37 te Sint-Niklaas</t>
  </si>
  <si>
    <t>Orthopedagogisch Centrum Huize Terloo</t>
  </si>
  <si>
    <t>nieuwbouw van een Mulifunctioneel Centrum voor een internaat voor 61 plaatsen in de Kareelstraat 2 te Pepingen (Bellingen)</t>
  </si>
  <si>
    <t>Orthopedagogisch Centrum Sint Idesbald</t>
  </si>
  <si>
    <t>nieuwbouw voor forensische VAPH-unit Itinera voor 30 geïnterneerden met een mentale handicap in de Reigerlostraat 10 te Beernem</t>
  </si>
  <si>
    <t>Hooglede (Gits)</t>
  </si>
  <si>
    <t>Dominiek Savio</t>
  </si>
  <si>
    <t>bijzondere uitrusting: vervanging van bestaande computernetwerk: 30 desktops en 8 laptops met aangepaste randapparatuur en software voor het revalidatiecentrum Ter Kouter in Oostakker</t>
  </si>
  <si>
    <t>bijzondere uitrusting: vervanging van therapeutische netwerkstations en de aankoop van bijhorende randapparatuur en software voor het Revalidatiecentrum Het Veer in de Kazernestraat 35A te Sint-Niklaas</t>
  </si>
  <si>
    <t>bijzondere uitrusting: optimalisering van het bestaande computernetwerk voor het Revalidatiecentrum Het Veer in de Kazernestraat 35A te Sint-Niklaas</t>
  </si>
  <si>
    <t>Centrum voor Gehoorrevalidatie en Logopedie Oostende vzw</t>
  </si>
  <si>
    <t>nieuwbouw (vervanging) van een internaat voor 90 minderjarige personen met een handicap in de Eindhoutseweg 25 te Geel</t>
  </si>
  <si>
    <t xml:space="preserve">Psychiatrische verzorgingstehuizen </t>
  </si>
  <si>
    <t>nieuwbouw van het Psychiatrisch Verzorgingstehuis Salto met 75 bedden (capaciteitsvervanging) in de Stelenseweg in Geel</t>
  </si>
  <si>
    <t xml:space="preserve">Verzorgingstehuizen (reconversie kleine k-bedden) </t>
  </si>
  <si>
    <t>UPC K.U.Leuven</t>
  </si>
  <si>
    <t>inrichting voor 10 plaatsen reconversie kleine k-bedden in het gebouw fase 4, b3 op Campus Gasthuisberg in de Herestraat 49 te Leuven</t>
  </si>
  <si>
    <t>Kinder- en Jeugdpsychiatrie Tilia</t>
  </si>
  <si>
    <t>aanvullende belofte 
door indexering 
op 15/10/2019</t>
  </si>
  <si>
    <t>Psychiatrisch Ziekenhuis Sint-Jozef</t>
  </si>
  <si>
    <t>nieuwbouw van een verblijfs- en therapie-infrastructuur Zorgprogramma Jeugd (7 k(d) reconversie) in de Boterstraat 6 in Pittem</t>
  </si>
  <si>
    <t>ingrijpende duurzame verbouwing voor 12 plaatsen reconversie kleine k-bedden in het gebouw Eyckenveld op campus Kortenberg in de Leuvensesteenweg 485 te Kortenberg</t>
  </si>
  <si>
    <t xml:space="preserve">Emmaüs vzw </t>
  </si>
  <si>
    <t>nieuwbouw van een k-dienst voor 20 plaatsen, Liersesteenweg 435 in Mechelen 
(vervanging Duffel)</t>
  </si>
  <si>
    <t>Totaal goedgekeurde investeringen in 2019</t>
  </si>
  <si>
    <t>Op budget 2019 aangerekende projecten klassieke financiering van 1 januari tot 31 december 2019</t>
  </si>
  <si>
    <r>
      <rPr>
        <b/>
        <sz val="11"/>
        <rFont val="Calibri"/>
        <family val="2"/>
        <scheme val="minor"/>
      </rPr>
      <t>Klassieke betoelaging:</t>
    </r>
    <r>
      <rPr>
        <sz val="11"/>
        <rFont val="Calibri"/>
        <family val="2"/>
        <scheme val="minor"/>
      </rPr>
      <t xml:space="preserve"> Een voorziening kan een vraag indienen tot het bekomen van investeringsbetoelaging (= subsidiebelofte) voor een beoogde investering. Het bedrag van de investeringsbetoelaging van de projecten in onderstaande lijst wordt aangerekend op de VIPA-kredieten van 2019. Dit neemt niet weg dat de datum waarop de minister de subsidiebelofte van een investering effectief goedkeurt, in een later jaar gebeurt (zie kolom 'Goedkeuring'). De subsidiebetalingen gebeuren in 5 schijven op basis van voorgelegde facturen. De subsidiebelofte wordt geïndexeerd op het moment van het aanvangsbevel van de werken. Om een volledig beeld te krijgen van in een bepaald jaar door de minister goedgekeurde (getekende) subsidiebeloftes, neemt u best contact op met het VIPA.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</si>
</sst>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dd\-mm\-yy;@"/>
    <numFmt numFmtId="166" formatCode="_-* #,##0.00\ [$€-813]_-;\-* #,##0.00\ [$€-813]_-;_-* &quot;-&quot;??\ [$€-813]_-;_-@_-"/>
    <numFmt numFmtId="167" formatCode="#,##0.00&quot; €&quot;"/>
  </numFmts>
  <fonts count="46"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2"/>
      <color theme="1"/>
      <name val="Calibri"/>
      <family val="2"/>
      <scheme val="minor"/>
    </font>
    <font>
      <b/>
      <sz val="18"/>
      <color rgb="FF83A729"/>
      <name val="Calibri"/>
      <family val="2"/>
      <scheme val="minor"/>
    </font>
    <font>
      <sz val="10"/>
      <color theme="1"/>
      <name val="Calibri"/>
      <family val="2"/>
      <scheme val="minor"/>
    </font>
    <font>
      <sz val="8"/>
      <color theme="1"/>
      <name val="Calibri"/>
      <family val="2"/>
      <scheme val="minor"/>
    </font>
    <font>
      <b/>
      <sz val="10"/>
      <name val="Calibri"/>
      <family val="2"/>
      <scheme val="minor"/>
    </font>
    <font>
      <sz val="11"/>
      <name val="Calibri"/>
      <family val="2"/>
      <scheme val="minor"/>
    </font>
    <font>
      <b/>
      <sz val="12"/>
      <color rgb="FFFFFF99"/>
      <name val="Calibri"/>
      <family val="2"/>
      <scheme val="minor"/>
    </font>
    <font>
      <b/>
      <sz val="10"/>
      <color theme="1"/>
      <name val="Calibri"/>
      <family val="2"/>
      <scheme val="minor"/>
    </font>
    <font>
      <sz val="18"/>
      <color theme="1"/>
      <name val="Calibri"/>
      <family val="2"/>
      <scheme val="minor"/>
    </font>
    <font>
      <b/>
      <sz val="11"/>
      <name val="Calibri"/>
      <family val="2"/>
      <scheme val="minor"/>
    </font>
    <font>
      <b/>
      <sz val="11"/>
      <color rgb="FFFFFF99"/>
      <name val="Calibri"/>
      <family val="2"/>
      <scheme val="minor"/>
    </font>
    <font>
      <sz val="10"/>
      <color rgb="FF00B050"/>
      <name val="Calibri"/>
      <family val="2"/>
      <scheme val="minor"/>
    </font>
    <font>
      <b/>
      <sz val="12"/>
      <color theme="1"/>
      <name val="Calibri"/>
      <family val="2"/>
      <scheme val="minor"/>
    </font>
    <font>
      <b/>
      <i/>
      <sz val="12"/>
      <color theme="1"/>
      <name val="Calibri"/>
      <family val="2"/>
      <scheme val="minor"/>
    </font>
    <font>
      <sz val="11"/>
      <color theme="1"/>
      <name val="Calibri"/>
      <family val="2"/>
    </font>
    <font>
      <b/>
      <sz val="12"/>
      <color theme="0" tint="-4.9989318521683403E-2"/>
      <name val="Calibri"/>
      <family val="2"/>
      <scheme val="minor"/>
    </font>
    <font>
      <b/>
      <sz val="14"/>
      <color theme="1"/>
      <name val="Calibri"/>
      <family val="2"/>
      <scheme val="minor"/>
    </font>
    <font>
      <b/>
      <sz val="12"/>
      <color theme="0"/>
      <name val="Calibri"/>
      <family val="2"/>
      <scheme val="minor"/>
    </font>
    <font>
      <b/>
      <sz val="14"/>
      <name val="Calibri"/>
      <family val="2"/>
      <scheme val="minor"/>
    </font>
    <font>
      <b/>
      <sz val="18"/>
      <color theme="6" tint="-0.249977111117893"/>
      <name val="Calibri"/>
      <family val="2"/>
      <scheme val="minor"/>
    </font>
    <font>
      <sz val="11"/>
      <color rgb="FF00B050"/>
      <name val="Calibri"/>
      <family val="2"/>
      <scheme val="minor"/>
    </font>
    <font>
      <sz val="11"/>
      <name val="Calibri"/>
      <family val="2"/>
    </font>
    <font>
      <b/>
      <i/>
      <sz val="11"/>
      <color theme="1"/>
      <name val="Calibri"/>
      <family val="2"/>
      <scheme val="minor"/>
    </font>
    <font>
      <b/>
      <sz val="10"/>
      <color theme="0"/>
      <name val="Calibri"/>
      <family val="2"/>
      <scheme val="minor"/>
    </font>
    <font>
      <sz val="10"/>
      <name val="Calibri"/>
      <family val="2"/>
      <scheme val="minor"/>
    </font>
    <font>
      <sz val="10"/>
      <color indexed="6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3A729"/>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s>
  <cellStyleXfs count="43">
    <xf numFmtId="0" fontId="0" fillId="0" borderId="0"/>
    <xf numFmtId="0" fontId="1"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2"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255">
    <xf numFmtId="0" fontId="0" fillId="0" borderId="0" xfId="0"/>
    <xf numFmtId="0" fontId="2"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horizontal="left" vertical="center"/>
    </xf>
    <xf numFmtId="4" fontId="2" fillId="0" borderId="0" xfId="0" applyNumberFormat="1" applyFont="1" applyAlignment="1">
      <alignment horizontal="left" vertical="center"/>
    </xf>
    <xf numFmtId="4" fontId="2" fillId="0" borderId="0" xfId="0" applyNumberFormat="1" applyFont="1" applyAlignment="1">
      <alignment horizontal="right" vertical="center"/>
    </xf>
    <xf numFmtId="0" fontId="25" fillId="0" borderId="0" xfId="0" applyFont="1" applyAlignment="1">
      <alignment horizontal="right" vertical="center"/>
    </xf>
    <xf numFmtId="4" fontId="22" fillId="0" borderId="0" xfId="0" applyNumberFormat="1" applyFont="1" applyAlignment="1">
      <alignment horizontal="left" vertical="center" wrapText="1"/>
    </xf>
    <xf numFmtId="4" fontId="19" fillId="34" borderId="1" xfId="1" applyNumberFormat="1" applyFont="1" applyFill="1" applyBorder="1" applyAlignment="1">
      <alignment horizontal="right" vertical="center" wrapText="1"/>
    </xf>
    <xf numFmtId="0" fontId="26" fillId="34" borderId="1" xfId="1" applyFont="1" applyFill="1" applyBorder="1" applyAlignment="1">
      <alignment horizontal="right" vertical="center" wrapText="1"/>
    </xf>
    <xf numFmtId="0" fontId="20" fillId="0" borderId="0" xfId="0" applyFont="1" applyAlignment="1">
      <alignment horizontal="left" vertical="center" wrapText="1"/>
    </xf>
    <xf numFmtId="0" fontId="19" fillId="34" borderId="1" xfId="1" applyFont="1" applyFill="1" applyBorder="1" applyAlignment="1">
      <alignment horizontal="right" vertical="center" wrapText="1"/>
    </xf>
    <xf numFmtId="0" fontId="0" fillId="0" borderId="0" xfId="0" applyAlignment="1">
      <alignment horizontal="center" vertical="center" wrapText="1"/>
    </xf>
    <xf numFmtId="0" fontId="22" fillId="0" borderId="0" xfId="0" applyFont="1"/>
    <xf numFmtId="0" fontId="0" fillId="0" borderId="0" xfId="0" applyAlignment="1">
      <alignment horizontal="left" vertical="center" wrapText="1"/>
    </xf>
    <xf numFmtId="0" fontId="0" fillId="0" borderId="0" xfId="0" applyAlignment="1">
      <alignment horizontal="left"/>
    </xf>
    <xf numFmtId="0" fontId="28" fillId="0" borderId="0" xfId="0" applyFont="1"/>
    <xf numFmtId="0" fontId="0" fillId="0" borderId="1" xfId="0" applyFont="1" applyBorder="1" applyAlignment="1">
      <alignment horizontal="left" vertical="center" wrapText="1"/>
    </xf>
    <xf numFmtId="4" fontId="0" fillId="0" borderId="1" xfId="0" applyNumberFormat="1" applyFont="1" applyBorder="1" applyAlignment="1">
      <alignment horizontal="right"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22" fillId="0" borderId="0" xfId="0" applyFont="1" applyAlignment="1">
      <alignment horizontal="left" vertical="top" wrapText="1"/>
    </xf>
    <xf numFmtId="14" fontId="31" fillId="0" borderId="0" xfId="0" applyNumberFormat="1" applyFont="1"/>
    <xf numFmtId="0" fontId="32" fillId="37" borderId="13" xfId="0" applyFont="1" applyFill="1" applyBorder="1" applyAlignment="1">
      <alignment vertical="center" wrapText="1"/>
    </xf>
    <xf numFmtId="164" fontId="20" fillId="37" borderId="1" xfId="0" applyNumberFormat="1" applyFont="1" applyFill="1" applyBorder="1" applyAlignment="1">
      <alignment horizontal="center" vertical="center" wrapText="1"/>
    </xf>
    <xf numFmtId="4" fontId="33" fillId="37" borderId="1" xfId="0" applyNumberFormat="1" applyFont="1" applyFill="1" applyBorder="1" applyAlignment="1">
      <alignment horizontal="right" vertical="center" wrapText="1"/>
    </xf>
    <xf numFmtId="4" fontId="33" fillId="37" borderId="1" xfId="0" applyNumberFormat="1" applyFont="1" applyFill="1" applyBorder="1" applyAlignment="1">
      <alignment horizontal="right" vertical="center"/>
    </xf>
    <xf numFmtId="4" fontId="33" fillId="37" borderId="12" xfId="0" applyNumberFormat="1" applyFont="1" applyFill="1" applyBorder="1" applyAlignment="1">
      <alignment vertical="center" wrapText="1"/>
    </xf>
    <xf numFmtId="4" fontId="22" fillId="0" borderId="0" xfId="0" applyNumberFormat="1" applyFont="1"/>
    <xf numFmtId="0" fontId="0" fillId="0" borderId="0" xfId="0" applyAlignment="1">
      <alignment horizontal="right"/>
    </xf>
    <xf numFmtId="4" fontId="0" fillId="0" borderId="0" xfId="0" applyNumberFormat="1"/>
    <xf numFmtId="0" fontId="0" fillId="0" borderId="1" xfId="0" applyBorder="1" applyAlignment="1">
      <alignment horizontal="left"/>
    </xf>
    <xf numFmtId="4" fontId="19" fillId="34" borderId="1" xfId="1" applyNumberFormat="1" applyFont="1" applyFill="1" applyBorder="1" applyAlignment="1">
      <alignment vertical="center" wrapText="1"/>
    </xf>
    <xf numFmtId="0" fontId="30" fillId="34" borderId="1" xfId="1" applyFont="1" applyFill="1" applyBorder="1" applyAlignment="1">
      <alignment vertical="center" wrapText="1"/>
    </xf>
    <xf numFmtId="4" fontId="0" fillId="0" borderId="1" xfId="0" applyNumberFormat="1" applyBorder="1" applyAlignment="1"/>
    <xf numFmtId="14" fontId="0" fillId="0" borderId="1" xfId="0" applyNumberFormat="1" applyBorder="1" applyAlignment="1"/>
    <xf numFmtId="0" fontId="37" fillId="33" borderId="1" xfId="1" applyFont="1" applyFill="1" applyBorder="1" applyAlignment="1">
      <alignment horizontal="right" vertical="center" wrapText="1"/>
    </xf>
    <xf numFmtId="0" fontId="37" fillId="33" borderId="1" xfId="1" applyFont="1" applyFill="1" applyBorder="1" applyAlignment="1">
      <alignment horizontal="left" vertical="center" wrapText="1"/>
    </xf>
    <xf numFmtId="4" fontId="37" fillId="33" borderId="1" xfId="1" applyNumberFormat="1" applyFont="1" applyFill="1" applyBorder="1" applyAlignment="1">
      <alignment horizontal="left" vertical="center" wrapText="1"/>
    </xf>
    <xf numFmtId="0" fontId="20" fillId="0" borderId="0" xfId="0" applyFont="1"/>
    <xf numFmtId="0" fontId="0" fillId="0" borderId="1" xfId="0" applyFont="1" applyFill="1" applyBorder="1" applyAlignment="1">
      <alignment horizontal="left" vertical="center" wrapText="1"/>
    </xf>
    <xf numFmtId="4" fontId="0" fillId="0" borderId="1" xfId="0" applyNumberFormat="1" applyFont="1" applyFill="1" applyBorder="1" applyAlignment="1">
      <alignment horizontal="right" vertical="center" wrapText="1"/>
    </xf>
    <xf numFmtId="14" fontId="25" fillId="0" borderId="1" xfId="0" applyNumberFormat="1" applyFont="1" applyBorder="1" applyAlignment="1">
      <alignment horizontal="right" vertical="center" wrapText="1"/>
    </xf>
    <xf numFmtId="0" fontId="0" fillId="35" borderId="1" xfId="0" applyFont="1" applyFill="1" applyBorder="1" applyAlignment="1">
      <alignment horizontal="left" vertical="center" wrapText="1"/>
    </xf>
    <xf numFmtId="4" fontId="0" fillId="0" borderId="1" xfId="0" applyNumberFormat="1" applyFont="1" applyBorder="1" applyAlignment="1">
      <alignment horizontal="left" vertical="center" wrapText="1"/>
    </xf>
    <xf numFmtId="14" fontId="0" fillId="0" borderId="1" xfId="0" applyNumberFormat="1" applyFont="1" applyBorder="1" applyAlignment="1">
      <alignment horizontal="right" vertical="center" wrapText="1"/>
    </xf>
    <xf numFmtId="0" fontId="0" fillId="36" borderId="1" xfId="0" applyFont="1" applyFill="1" applyBorder="1" applyAlignment="1">
      <alignment horizontal="left" vertical="center" wrapText="1"/>
    </xf>
    <xf numFmtId="0" fontId="0" fillId="0" borderId="1" xfId="0" applyFont="1" applyBorder="1" applyAlignment="1">
      <alignment wrapText="1"/>
    </xf>
    <xf numFmtId="14" fontId="0" fillId="36" borderId="1" xfId="0" applyNumberFormat="1" applyFont="1" applyFill="1" applyBorder="1" applyAlignment="1">
      <alignment horizontal="right" vertical="center" wrapText="1"/>
    </xf>
    <xf numFmtId="0" fontId="0" fillId="35" borderId="14" xfId="0" applyFont="1" applyFill="1" applyBorder="1" applyAlignment="1">
      <alignment horizontal="left" vertical="center" wrapText="1"/>
    </xf>
    <xf numFmtId="0" fontId="0" fillId="0" borderId="0" xfId="0" applyFont="1" applyAlignment="1">
      <alignment wrapText="1"/>
    </xf>
    <xf numFmtId="0" fontId="27" fillId="39" borderId="15" xfId="0" applyFont="1" applyFill="1" applyBorder="1" applyAlignment="1">
      <alignment horizontal="center" vertical="center" wrapText="1"/>
    </xf>
    <xf numFmtId="4" fontId="36" fillId="39" borderId="15" xfId="0" applyNumberFormat="1" applyFont="1" applyFill="1" applyBorder="1" applyAlignment="1">
      <alignment horizontal="center" vertical="center" wrapText="1"/>
    </xf>
    <xf numFmtId="0" fontId="37" fillId="38" borderId="1" xfId="0" applyFont="1" applyFill="1" applyBorder="1" applyAlignment="1">
      <alignment horizontal="center" vertical="center" wrapText="1"/>
    </xf>
    <xf numFmtId="0" fontId="24" fillId="39" borderId="15" xfId="1" applyFont="1" applyFill="1" applyBorder="1" applyAlignment="1">
      <alignment horizontal="left" vertical="center" wrapText="1"/>
    </xf>
    <xf numFmtId="4" fontId="38" fillId="39" borderId="15" xfId="1" applyNumberFormat="1" applyFont="1" applyFill="1" applyBorder="1" applyAlignment="1">
      <alignment horizontal="right" vertical="center" wrapText="1"/>
    </xf>
    <xf numFmtId="0" fontId="35" fillId="33" borderId="1" xfId="1" applyFont="1" applyFill="1" applyBorder="1" applyAlignment="1">
      <alignment horizontal="left" vertical="center" wrapText="1"/>
    </xf>
    <xf numFmtId="4" fontId="35" fillId="33" borderId="1" xfId="1" applyNumberFormat="1" applyFont="1" applyFill="1" applyBorder="1" applyAlignment="1">
      <alignment horizontal="left" vertical="center" wrapText="1"/>
    </xf>
    <xf numFmtId="0" fontId="0" fillId="35" borderId="14" xfId="0" applyFont="1" applyFill="1" applyBorder="1" applyAlignment="1">
      <alignment horizontal="center" vertical="center" wrapText="1"/>
    </xf>
    <xf numFmtId="0" fontId="0" fillId="0" borderId="14" xfId="0" applyFont="1" applyBorder="1" applyAlignment="1">
      <alignment horizontal="left" vertical="center" wrapText="1"/>
    </xf>
    <xf numFmtId="0" fontId="0" fillId="0" borderId="14" xfId="0" applyFont="1" applyBorder="1" applyAlignment="1">
      <alignment horizontal="left" vertical="top" wrapText="1"/>
    </xf>
    <xf numFmtId="4" fontId="0" fillId="0" borderId="14" xfId="0" applyNumberFormat="1" applyFont="1" applyBorder="1" applyAlignment="1">
      <alignment horizontal="right" vertical="center" wrapText="1"/>
    </xf>
    <xf numFmtId="164" fontId="0" fillId="0" borderId="14" xfId="0" applyNumberFormat="1" applyFont="1" applyBorder="1" applyAlignment="1">
      <alignment horizontal="center" vertical="center" wrapText="1"/>
    </xf>
    <xf numFmtId="0" fontId="0" fillId="0" borderId="0" xfId="0" applyFont="1"/>
    <xf numFmtId="0" fontId="0" fillId="0" borderId="0" xfId="0" applyFont="1" applyAlignment="1">
      <alignment horizontal="left" vertical="top" wrapText="1"/>
    </xf>
    <xf numFmtId="0" fontId="0" fillId="35" borderId="1" xfId="0" applyFont="1" applyFill="1" applyBorder="1" applyAlignment="1">
      <alignment horizontal="center" vertical="center" wrapText="1"/>
    </xf>
    <xf numFmtId="0" fontId="0" fillId="0" borderId="1" xfId="0" applyFont="1" applyBorder="1" applyAlignment="1">
      <alignment horizontal="left" vertical="top" wrapText="1"/>
    </xf>
    <xf numFmtId="164" fontId="0" fillId="0" borderId="1" xfId="0" applyNumberFormat="1" applyFont="1" applyBorder="1" applyAlignment="1">
      <alignment horizontal="center" vertical="center" wrapText="1"/>
    </xf>
    <xf numFmtId="14" fontId="40" fillId="0" borderId="0" xfId="0" applyNumberFormat="1" applyFont="1"/>
    <xf numFmtId="166" fontId="0" fillId="0" borderId="0" xfId="0" applyNumberFormat="1" applyFont="1" applyAlignment="1">
      <alignment horizontal="left" vertical="top" wrapText="1"/>
    </xf>
    <xf numFmtId="4" fontId="0" fillId="0" borderId="1" xfId="0" applyNumberFormat="1" applyFont="1" applyBorder="1" applyAlignment="1">
      <alignment horizontal="right" vertical="center"/>
    </xf>
    <xf numFmtId="0" fontId="0" fillId="35" borderId="1" xfId="0" applyFont="1" applyFill="1" applyBorder="1" applyAlignment="1">
      <alignment horizontal="left" vertical="top" wrapText="1"/>
    </xf>
    <xf numFmtId="0" fontId="0" fillId="35" borderId="11" xfId="0" applyFont="1" applyFill="1" applyBorder="1" applyAlignment="1">
      <alignment vertical="center" wrapText="1"/>
    </xf>
    <xf numFmtId="0" fontId="0" fillId="35" borderId="1" xfId="0" applyFont="1" applyFill="1" applyBorder="1" applyAlignment="1">
      <alignment vertical="center" wrapText="1"/>
    </xf>
    <xf numFmtId="0" fontId="0" fillId="35" borderId="1" xfId="0" applyFont="1" applyFill="1" applyBorder="1" applyAlignment="1">
      <alignment vertical="top" wrapText="1"/>
    </xf>
    <xf numFmtId="0" fontId="0" fillId="35" borderId="0" xfId="0" applyFont="1" applyFill="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4" fontId="0" fillId="0" borderId="0" xfId="0" applyNumberFormat="1" applyFont="1" applyAlignment="1">
      <alignment horizontal="right" vertical="center" wrapText="1"/>
    </xf>
    <xf numFmtId="0" fontId="34" fillId="0" borderId="1" xfId="0" applyFont="1" applyBorder="1" applyAlignment="1">
      <alignment horizontal="left" vertical="center" wrapText="1"/>
    </xf>
    <xf numFmtId="4" fontId="34" fillId="0" borderId="1" xfId="0" applyNumberFormat="1" applyFont="1" applyBorder="1" applyAlignment="1">
      <alignment horizontal="left" vertical="center" wrapText="1"/>
    </xf>
    <xf numFmtId="4" fontId="34" fillId="0" borderId="1" xfId="0" applyNumberFormat="1" applyFont="1" applyBorder="1" applyAlignment="1">
      <alignment horizontal="right" vertical="center" wrapText="1"/>
    </xf>
    <xf numFmtId="14" fontId="41" fillId="0" borderId="1" xfId="0" applyNumberFormat="1" applyFont="1" applyBorder="1" applyAlignment="1">
      <alignment horizontal="right" vertical="center" wrapText="1"/>
    </xf>
    <xf numFmtId="4" fontId="34" fillId="0" borderId="0" xfId="0" applyNumberFormat="1" applyFont="1" applyAlignment="1">
      <alignment horizontal="left" vertical="center" wrapText="1"/>
    </xf>
    <xf numFmtId="4" fontId="0" fillId="0" borderId="0" xfId="0" applyNumberFormat="1" applyFont="1" applyAlignment="1">
      <alignment horizontal="left" vertical="center"/>
    </xf>
    <xf numFmtId="0" fontId="25" fillId="0" borderId="1" xfId="0" applyFont="1" applyBorder="1" applyAlignment="1">
      <alignment horizontal="left" vertical="center" wrapText="1"/>
    </xf>
    <xf numFmtId="4" fontId="0" fillId="35" borderId="1" xfId="0" applyNumberFormat="1" applyFont="1" applyFill="1" applyBorder="1" applyAlignment="1">
      <alignment horizontal="right" vertical="center" wrapText="1"/>
    </xf>
    <xf numFmtId="0" fontId="0" fillId="0" borderId="1" xfId="0" applyFont="1" applyBorder="1"/>
    <xf numFmtId="0" fontId="0" fillId="0" borderId="1" xfId="0" applyBorder="1"/>
    <xf numFmtId="4" fontId="0" fillId="0" borderId="1" xfId="0" applyNumberFormat="1" applyBorder="1"/>
    <xf numFmtId="0" fontId="17" fillId="39" borderId="1" xfId="0" applyFont="1" applyFill="1" applyBorder="1"/>
    <xf numFmtId="4" fontId="0" fillId="0" borderId="0" xfId="0" applyNumberFormat="1" applyAlignment="1">
      <alignment horizontal="left" vertical="center"/>
    </xf>
    <xf numFmtId="4" fontId="19" fillId="39" borderId="15" xfId="1" applyNumberFormat="1" applyFont="1" applyFill="1" applyBorder="1" applyAlignment="1">
      <alignment horizontal="right" vertical="center" wrapText="1"/>
    </xf>
    <xf numFmtId="0" fontId="30" fillId="39" borderId="15" xfId="1" applyFont="1" applyFill="1" applyBorder="1" applyAlignment="1">
      <alignment horizontal="right" vertical="center" wrapText="1"/>
    </xf>
    <xf numFmtId="4" fontId="20" fillId="0" borderId="0" xfId="0" applyNumberFormat="1" applyFont="1" applyAlignment="1">
      <alignment horizontal="left" vertical="center" wrapText="1"/>
    </xf>
    <xf numFmtId="4" fontId="20" fillId="0" borderId="0" xfId="0" applyNumberFormat="1" applyFont="1" applyFill="1" applyAlignment="1">
      <alignment horizontal="left" vertical="center" wrapText="1"/>
    </xf>
    <xf numFmtId="4" fontId="22" fillId="0" borderId="0" xfId="0" applyNumberFormat="1" applyFont="1" applyFill="1" applyAlignment="1">
      <alignment horizontal="left" vertical="center" wrapText="1"/>
    </xf>
    <xf numFmtId="0" fontId="22" fillId="0" borderId="0" xfId="0" applyFont="1" applyFill="1" applyAlignment="1">
      <alignment horizontal="left" vertical="center" wrapText="1"/>
    </xf>
    <xf numFmtId="0" fontId="2" fillId="0" borderId="0" xfId="0" applyFont="1" applyAlignment="1">
      <alignment horizontal="left" vertical="center" wrapText="1"/>
    </xf>
    <xf numFmtId="0" fontId="0" fillId="0" borderId="0" xfId="0" applyAlignment="1">
      <alignment horizontal="right" wrapText="1"/>
    </xf>
    <xf numFmtId="4" fontId="2" fillId="0" borderId="0" xfId="0" applyNumberFormat="1" applyFont="1" applyAlignment="1">
      <alignment horizontal="left" vertical="center" wrapText="1"/>
    </xf>
    <xf numFmtId="0" fontId="25" fillId="0" borderId="1" xfId="0" applyFont="1" applyFill="1" applyBorder="1" applyAlignment="1">
      <alignment horizontal="right" vertical="center" wrapText="1"/>
    </xf>
    <xf numFmtId="0" fontId="23" fillId="0" borderId="0" xfId="0" applyFont="1" applyAlignment="1">
      <alignment horizontal="left" vertical="center" wrapText="1"/>
    </xf>
    <xf numFmtId="4" fontId="2" fillId="0" borderId="0" xfId="0" applyNumberFormat="1" applyFont="1" applyAlignment="1">
      <alignment horizontal="right" vertical="center" wrapText="1"/>
    </xf>
    <xf numFmtId="0" fontId="25" fillId="0" borderId="0" xfId="0" applyFont="1" applyAlignment="1">
      <alignment horizontal="right" vertical="center" wrapText="1"/>
    </xf>
    <xf numFmtId="4" fontId="32" fillId="0" borderId="0" xfId="0" applyNumberFormat="1" applyFont="1" applyFill="1" applyBorder="1" applyAlignment="1">
      <alignment horizontal="right" vertical="center" wrapText="1"/>
    </xf>
    <xf numFmtId="4" fontId="2" fillId="0" borderId="0" xfId="0" applyNumberFormat="1" applyFont="1" applyFill="1" applyBorder="1" applyAlignment="1">
      <alignment horizontal="left" vertical="center" wrapText="1"/>
    </xf>
    <xf numFmtId="4" fontId="32" fillId="0" borderId="0" xfId="0" applyNumberFormat="1" applyFont="1" applyFill="1" applyBorder="1" applyAlignment="1">
      <alignment horizontal="left" vertical="center" wrapText="1"/>
    </xf>
    <xf numFmtId="4" fontId="36" fillId="0" borderId="0" xfId="0" applyNumberFormat="1" applyFont="1" applyFill="1" applyBorder="1" applyAlignment="1">
      <alignment horizontal="left" vertical="center" wrapText="1"/>
    </xf>
    <xf numFmtId="4" fontId="20" fillId="0" borderId="0" xfId="0" applyNumberFormat="1" applyFont="1" applyFill="1" applyBorder="1" applyAlignment="1">
      <alignment horizontal="left" vertical="center" wrapText="1"/>
    </xf>
    <xf numFmtId="167" fontId="32" fillId="0" borderId="0" xfId="0" applyNumberFormat="1" applyFont="1" applyFill="1" applyBorder="1" applyAlignment="1">
      <alignment horizontal="right" vertical="center" wrapText="1"/>
    </xf>
    <xf numFmtId="0" fontId="0" fillId="0" borderId="0" xfId="0" applyFill="1" applyBorder="1" applyAlignment="1">
      <alignment horizontal="right" wrapText="1"/>
    </xf>
    <xf numFmtId="0" fontId="17" fillId="37" borderId="1" xfId="0" applyFont="1" applyFill="1" applyBorder="1"/>
    <xf numFmtId="4" fontId="17" fillId="37" borderId="1" xfId="0" applyNumberFormat="1" applyFont="1" applyFill="1" applyBorder="1"/>
    <xf numFmtId="4" fontId="34" fillId="0" borderId="1" xfId="0" applyNumberFormat="1" applyFont="1" applyFill="1" applyBorder="1" applyAlignment="1">
      <alignment horizontal="right" vertical="center" wrapText="1"/>
    </xf>
    <xf numFmtId="0" fontId="0" fillId="0" borderId="1" xfId="0" applyFill="1" applyBorder="1"/>
    <xf numFmtId="4" fontId="0" fillId="0" borderId="1" xfId="0" applyNumberFormat="1" applyFill="1" applyBorder="1"/>
    <xf numFmtId="0" fontId="17" fillId="0" borderId="0" xfId="0" applyFont="1"/>
    <xf numFmtId="0" fontId="17" fillId="40" borderId="1" xfId="0" applyFont="1" applyFill="1" applyBorder="1"/>
    <xf numFmtId="4" fontId="17" fillId="40" borderId="1" xfId="0" applyNumberFormat="1" applyFont="1" applyFill="1" applyBorder="1"/>
    <xf numFmtId="0" fontId="42" fillId="40" borderId="1" xfId="0" applyFont="1" applyFill="1" applyBorder="1" applyAlignment="1">
      <alignment horizontal="left"/>
    </xf>
    <xf numFmtId="4" fontId="42" fillId="40" borderId="1" xfId="0" applyNumberFormat="1" applyFont="1" applyFill="1" applyBorder="1"/>
    <xf numFmtId="0" fontId="17" fillId="40" borderId="1" xfId="0" applyFont="1" applyFill="1" applyBorder="1" applyAlignment="1">
      <alignment horizontal="left"/>
    </xf>
    <xf numFmtId="0" fontId="17" fillId="40" borderId="1" xfId="0" applyFont="1" applyFill="1" applyBorder="1" applyAlignment="1">
      <alignment horizontal="right"/>
    </xf>
    <xf numFmtId="4" fontId="0" fillId="0" borderId="1" xfId="0" applyNumberFormat="1" applyBorder="1" applyAlignment="1">
      <alignment horizontal="right"/>
    </xf>
    <xf numFmtId="4" fontId="17" fillId="40" borderId="1" xfId="0" applyNumberFormat="1" applyFont="1" applyFill="1" applyBorder="1" applyAlignment="1">
      <alignment horizontal="right"/>
    </xf>
    <xf numFmtId="0" fontId="43" fillId="33" borderId="1" xfId="1" applyFont="1" applyFill="1" applyBorder="1" applyAlignment="1">
      <alignment horizontal="left" vertical="top" wrapText="1"/>
    </xf>
    <xf numFmtId="0" fontId="43" fillId="33" borderId="1" xfId="1" applyFont="1" applyFill="1" applyBorder="1" applyAlignment="1">
      <alignment horizontal="right" vertical="top" wrapText="1"/>
    </xf>
    <xf numFmtId="0" fontId="22" fillId="35" borderId="1" xfId="0" applyFont="1" applyFill="1" applyBorder="1" applyAlignment="1">
      <alignment horizontal="left" vertical="center"/>
    </xf>
    <xf numFmtId="0" fontId="22" fillId="0" borderId="1" xfId="0" applyFont="1" applyBorder="1" applyAlignment="1">
      <alignment horizontal="left" vertical="center"/>
    </xf>
    <xf numFmtId="4" fontId="22" fillId="0" borderId="1" xfId="0" applyNumberFormat="1" applyFont="1" applyBorder="1" applyAlignment="1">
      <alignment horizontal="left" vertical="center"/>
    </xf>
    <xf numFmtId="4" fontId="22" fillId="0" borderId="1" xfId="0" applyNumberFormat="1" applyFont="1" applyBorder="1" applyAlignment="1">
      <alignment horizontal="left" vertical="center" wrapText="1"/>
    </xf>
    <xf numFmtId="4" fontId="22" fillId="0" borderId="1" xfId="0" applyNumberFormat="1" applyFont="1" applyBorder="1" applyAlignment="1">
      <alignment horizontal="right" vertical="center"/>
    </xf>
    <xf numFmtId="14" fontId="44" fillId="0" borderId="1" xfId="0" applyNumberFormat="1" applyFont="1" applyBorder="1" applyAlignment="1">
      <alignment horizontal="right" vertical="center" wrapText="1"/>
    </xf>
    <xf numFmtId="0" fontId="22" fillId="35" borderId="15" xfId="0" applyFont="1" applyFill="1" applyBorder="1" applyAlignment="1">
      <alignment horizontal="left" vertical="center" wrapText="1"/>
    </xf>
    <xf numFmtId="0" fontId="22" fillId="0" borderId="15" xfId="0" applyFont="1" applyBorder="1" applyAlignment="1">
      <alignment horizontal="left" vertical="center" wrapText="1"/>
    </xf>
    <xf numFmtId="4" fontId="22" fillId="0" borderId="15" xfId="0" applyNumberFormat="1" applyFont="1" applyBorder="1" applyAlignment="1">
      <alignment horizontal="left" vertical="center" wrapText="1"/>
    </xf>
    <xf numFmtId="4" fontId="22" fillId="0" borderId="15" xfId="0" applyNumberFormat="1" applyFont="1" applyBorder="1" applyAlignment="1">
      <alignment horizontal="right" vertical="center" wrapText="1"/>
    </xf>
    <xf numFmtId="14" fontId="22" fillId="0" borderId="15" xfId="0" applyNumberFormat="1" applyFont="1" applyBorder="1" applyAlignment="1">
      <alignment horizontal="right" vertical="center" wrapText="1"/>
    </xf>
    <xf numFmtId="0" fontId="22" fillId="35" borderId="21" xfId="0" applyFont="1" applyFill="1" applyBorder="1" applyAlignment="1">
      <alignment horizontal="left" vertical="center" wrapText="1"/>
    </xf>
    <xf numFmtId="0" fontId="22" fillId="0" borderId="15" xfId="0" applyFont="1" applyBorder="1" applyAlignment="1">
      <alignment horizontal="left" vertical="center"/>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4" fontId="22" fillId="0" borderId="23" xfId="0" applyNumberFormat="1" applyFont="1" applyBorder="1" applyAlignment="1">
      <alignment horizontal="right" vertical="center" wrapText="1"/>
    </xf>
    <xf numFmtId="14" fontId="22" fillId="0" borderId="21" xfId="0" applyNumberFormat="1" applyFont="1" applyBorder="1" applyAlignment="1">
      <alignment horizontal="right" vertical="center" wrapText="1"/>
    </xf>
    <xf numFmtId="0" fontId="22" fillId="35" borderId="1" xfId="0" applyFont="1" applyFill="1" applyBorder="1" applyAlignment="1">
      <alignment horizontal="left" vertical="center" wrapText="1"/>
    </xf>
    <xf numFmtId="0" fontId="22" fillId="0" borderId="1" xfId="0" applyFont="1" applyBorder="1" applyAlignment="1">
      <alignment horizontal="left" vertical="center" wrapText="1"/>
    </xf>
    <xf numFmtId="4" fontId="22" fillId="0" borderId="1" xfId="0" applyNumberFormat="1" applyFont="1" applyBorder="1" applyAlignment="1">
      <alignment horizontal="right" vertical="center" wrapText="1"/>
    </xf>
    <xf numFmtId="14" fontId="22" fillId="0" borderId="1" xfId="0" applyNumberFormat="1" applyFont="1" applyBorder="1" applyAlignment="1">
      <alignment horizontal="right" vertical="center" wrapText="1"/>
    </xf>
    <xf numFmtId="14" fontId="44" fillId="35" borderId="1" xfId="0" applyNumberFormat="1" applyFont="1" applyFill="1" applyBorder="1" applyAlignment="1">
      <alignment horizontal="right" vertical="center" wrapText="1"/>
    </xf>
    <xf numFmtId="0" fontId="22" fillId="36" borderId="1" xfId="0" applyFont="1" applyFill="1" applyBorder="1" applyAlignment="1">
      <alignment horizontal="left" vertical="center" wrapText="1"/>
    </xf>
    <xf numFmtId="4" fontId="22" fillId="36" borderId="1" xfId="0" applyNumberFormat="1" applyFont="1" applyFill="1" applyBorder="1" applyAlignment="1">
      <alignment horizontal="left" vertical="center" wrapText="1"/>
    </xf>
    <xf numFmtId="4" fontId="22" fillId="36" borderId="1" xfId="0" applyNumberFormat="1" applyFont="1" applyFill="1" applyBorder="1" applyAlignment="1">
      <alignment horizontal="right" vertical="center" wrapText="1"/>
    </xf>
    <xf numFmtId="14" fontId="22" fillId="36" borderId="1" xfId="0" applyNumberFormat="1" applyFont="1" applyFill="1" applyBorder="1" applyAlignment="1">
      <alignment horizontal="right" vertical="center" wrapText="1"/>
    </xf>
    <xf numFmtId="4" fontId="22" fillId="35" borderId="1" xfId="0" applyNumberFormat="1" applyFont="1" applyFill="1" applyBorder="1" applyAlignment="1">
      <alignment horizontal="left" vertical="center" wrapText="1"/>
    </xf>
    <xf numFmtId="4" fontId="22" fillId="35" borderId="1" xfId="0" applyNumberFormat="1" applyFont="1" applyFill="1" applyBorder="1" applyAlignment="1">
      <alignment horizontal="right" vertical="center" wrapText="1"/>
    </xf>
    <xf numFmtId="4" fontId="22" fillId="35" borderId="1" xfId="0" applyNumberFormat="1" applyFont="1" applyFill="1" applyBorder="1" applyAlignment="1">
      <alignment vertical="center" wrapText="1"/>
    </xf>
    <xf numFmtId="14" fontId="22" fillId="35" borderId="1" xfId="0" applyNumberFormat="1" applyFont="1" applyFill="1" applyBorder="1" applyAlignment="1">
      <alignment horizontal="right" vertical="center" wrapText="1"/>
    </xf>
    <xf numFmtId="14" fontId="22" fillId="35" borderId="1" xfId="0" applyNumberFormat="1" applyFont="1" applyFill="1" applyBorder="1" applyAlignment="1">
      <alignment horizontal="left" vertical="center" wrapText="1"/>
    </xf>
    <xf numFmtId="165" fontId="22" fillId="35" borderId="1" xfId="0" applyNumberFormat="1" applyFont="1" applyFill="1" applyBorder="1" applyAlignment="1">
      <alignment horizontal="left" vertical="center" wrapText="1"/>
    </xf>
    <xf numFmtId="0" fontId="22" fillId="35" borderId="14" xfId="0" applyFont="1" applyFill="1" applyBorder="1" applyAlignment="1">
      <alignment horizontal="left" vertical="center" wrapText="1"/>
    </xf>
    <xf numFmtId="4" fontId="22" fillId="35" borderId="14" xfId="0" applyNumberFormat="1" applyFont="1" applyFill="1" applyBorder="1" applyAlignment="1">
      <alignment horizontal="right" vertical="center" wrapText="1"/>
    </xf>
    <xf numFmtId="14" fontId="22" fillId="35" borderId="14" xfId="0" applyNumberFormat="1" applyFont="1" applyFill="1" applyBorder="1" applyAlignment="1">
      <alignment horizontal="right" vertical="center" wrapText="1"/>
    </xf>
    <xf numFmtId="0" fontId="44" fillId="35" borderId="1" xfId="0" applyFont="1" applyFill="1" applyBorder="1" applyAlignment="1">
      <alignment horizontal="left" vertical="center" wrapText="1"/>
    </xf>
    <xf numFmtId="4" fontId="19" fillId="34" borderId="14" xfId="1" applyNumberFormat="1" applyFont="1" applyFill="1" applyBorder="1" applyAlignment="1">
      <alignment horizontal="right" vertical="center" wrapText="1"/>
    </xf>
    <xf numFmtId="0" fontId="19" fillId="34" borderId="14" xfId="1" applyFont="1" applyFill="1" applyBorder="1" applyAlignment="1">
      <alignment horizontal="right" vertical="center" wrapText="1"/>
    </xf>
    <xf numFmtId="14" fontId="22" fillId="0" borderId="15" xfId="0" applyNumberFormat="1" applyFont="1" applyBorder="1" applyAlignment="1">
      <alignment horizontal="left" vertical="center" wrapText="1"/>
    </xf>
    <xf numFmtId="4" fontId="22" fillId="0" borderId="11" xfId="0" applyNumberFormat="1" applyFont="1" applyBorder="1" applyAlignment="1">
      <alignment horizontal="left" vertical="center" wrapText="1"/>
    </xf>
    <xf numFmtId="0" fontId="22" fillId="0" borderId="24" xfId="0" applyFont="1" applyBorder="1" applyAlignment="1">
      <alignment horizontal="left" vertical="center" wrapText="1"/>
    </xf>
    <xf numFmtId="14" fontId="22" fillId="0" borderId="24" xfId="0" applyNumberFormat="1" applyFont="1" applyBorder="1" applyAlignment="1">
      <alignment horizontal="left" vertical="center" wrapText="1"/>
    </xf>
    <xf numFmtId="4" fontId="22" fillId="0" borderId="13" xfId="0" applyNumberFormat="1" applyFont="1" applyBorder="1" applyAlignment="1">
      <alignment horizontal="right" vertical="center"/>
    </xf>
    <xf numFmtId="14" fontId="22" fillId="0" borderId="13" xfId="0" applyNumberFormat="1" applyFont="1" applyBorder="1" applyAlignment="1">
      <alignment horizontal="right" vertical="center" wrapText="1"/>
    </xf>
    <xf numFmtId="49" fontId="44" fillId="35" borderId="1" xfId="0" applyNumberFormat="1" applyFont="1" applyFill="1" applyBorder="1" applyAlignment="1" applyProtection="1">
      <alignment horizontal="left" vertical="center" wrapText="1"/>
      <protection locked="0"/>
    </xf>
    <xf numFmtId="0" fontId="44" fillId="35" borderId="15" xfId="0" applyFont="1" applyFill="1" applyBorder="1" applyAlignment="1">
      <alignment horizontal="left" vertical="center" wrapText="1"/>
    </xf>
    <xf numFmtId="4" fontId="22" fillId="35" borderId="1" xfId="0" applyNumberFormat="1" applyFont="1" applyFill="1" applyBorder="1" applyAlignment="1">
      <alignment horizontal="right" vertical="center"/>
    </xf>
    <xf numFmtId="165" fontId="22" fillId="35" borderId="11" xfId="0" applyNumberFormat="1" applyFont="1" applyFill="1" applyBorder="1" applyAlignment="1">
      <alignment horizontal="left" vertical="center" wrapText="1"/>
    </xf>
    <xf numFmtId="0" fontId="22" fillId="35" borderId="24" xfId="0" applyFont="1" applyFill="1" applyBorder="1" applyAlignment="1">
      <alignment horizontal="left" vertical="center" wrapText="1"/>
    </xf>
    <xf numFmtId="4" fontId="22" fillId="0" borderId="13" xfId="0" applyNumberFormat="1" applyFont="1" applyBorder="1" applyAlignment="1">
      <alignment horizontal="right" vertical="center" wrapText="1"/>
    </xf>
    <xf numFmtId="165" fontId="22" fillId="35" borderId="25" xfId="0" applyNumberFormat="1" applyFont="1" applyFill="1" applyBorder="1" applyAlignment="1">
      <alignment horizontal="left" vertical="center" wrapText="1"/>
    </xf>
    <xf numFmtId="4" fontId="22" fillId="0" borderId="26" xfId="0" applyNumberFormat="1" applyFont="1" applyBorder="1" applyAlignment="1">
      <alignment horizontal="right" vertical="center" wrapText="1"/>
    </xf>
    <xf numFmtId="4" fontId="22" fillId="35" borderId="14" xfId="0" applyNumberFormat="1" applyFont="1" applyFill="1" applyBorder="1" applyAlignment="1">
      <alignment vertical="center" wrapText="1"/>
    </xf>
    <xf numFmtId="0" fontId="44" fillId="35" borderId="21" xfId="0" applyFont="1" applyFill="1" applyBorder="1" applyAlignment="1">
      <alignment horizontal="left" vertical="center" wrapText="1"/>
    </xf>
    <xf numFmtId="0" fontId="44" fillId="35" borderId="22" xfId="0" applyFont="1" applyFill="1" applyBorder="1" applyAlignment="1">
      <alignment horizontal="left" vertical="center" wrapText="1"/>
    </xf>
    <xf numFmtId="14" fontId="44" fillId="0" borderId="15" xfId="0" applyNumberFormat="1" applyFont="1" applyBorder="1" applyAlignment="1">
      <alignment horizontal="right" vertical="center" wrapText="1"/>
    </xf>
    <xf numFmtId="4" fontId="22" fillId="0" borderId="27" xfId="0" applyNumberFormat="1" applyFont="1" applyBorder="1" applyAlignment="1">
      <alignment horizontal="right" vertical="center" wrapText="1"/>
    </xf>
    <xf numFmtId="0" fontId="22" fillId="36" borderId="15" xfId="0" applyFont="1" applyFill="1" applyBorder="1" applyAlignment="1">
      <alignment horizontal="left" vertical="center" wrapText="1"/>
    </xf>
    <xf numFmtId="0" fontId="44" fillId="36" borderId="15" xfId="0" applyFont="1" applyFill="1" applyBorder="1" applyAlignment="1">
      <alignment horizontal="left" vertical="center" wrapText="1"/>
    </xf>
    <xf numFmtId="4" fontId="22" fillId="36" borderId="28" xfId="0" applyNumberFormat="1" applyFont="1" applyFill="1" applyBorder="1" applyAlignment="1">
      <alignment horizontal="right" vertical="center" wrapText="1"/>
    </xf>
    <xf numFmtId="14" fontId="22" fillId="36" borderId="29" xfId="0" applyNumberFormat="1" applyFont="1" applyFill="1" applyBorder="1" applyAlignment="1">
      <alignment horizontal="right" vertical="center" wrapText="1"/>
    </xf>
    <xf numFmtId="0" fontId="44" fillId="35" borderId="1" xfId="0" applyFont="1" applyFill="1" applyBorder="1" applyAlignment="1" applyProtection="1">
      <alignment horizontal="left" vertical="center" wrapText="1"/>
      <protection locked="0"/>
    </xf>
    <xf numFmtId="9" fontId="22" fillId="35" borderId="1" xfId="0" applyNumberFormat="1" applyFont="1" applyFill="1" applyBorder="1" applyAlignment="1">
      <alignment horizontal="left" vertical="center" wrapText="1"/>
    </xf>
    <xf numFmtId="4" fontId="22" fillId="35" borderId="0" xfId="0" applyNumberFormat="1" applyFont="1" applyFill="1" applyAlignment="1">
      <alignment horizontal="right" vertical="center"/>
    </xf>
    <xf numFmtId="49" fontId="44" fillId="0" borderId="11" xfId="0" applyNumberFormat="1" applyFont="1" applyBorder="1" applyAlignment="1" applyProtection="1">
      <alignment horizontal="left" vertical="center" wrapText="1"/>
      <protection locked="0"/>
    </xf>
    <xf numFmtId="49" fontId="44" fillId="35" borderId="11" xfId="0" applyNumberFormat="1" applyFont="1" applyFill="1" applyBorder="1" applyAlignment="1" applyProtection="1">
      <alignment horizontal="left" vertical="center" wrapText="1"/>
      <protection locked="0"/>
    </xf>
    <xf numFmtId="0" fontId="44" fillId="0" borderId="1" xfId="1" applyFont="1" applyBorder="1" applyAlignment="1">
      <alignment horizontal="left" vertical="center" wrapText="1"/>
    </xf>
    <xf numFmtId="0" fontId="44" fillId="35" borderId="1" xfId="1" applyFont="1" applyFill="1" applyBorder="1" applyAlignment="1">
      <alignment horizontal="left" vertical="center" wrapText="1"/>
    </xf>
    <xf numFmtId="4" fontId="44" fillId="35" borderId="1" xfId="1" applyNumberFormat="1" applyFont="1" applyFill="1" applyBorder="1" applyAlignment="1">
      <alignment horizontal="right" vertical="center" wrapText="1"/>
    </xf>
    <xf numFmtId="0" fontId="44" fillId="0" borderId="14" xfId="1" applyFont="1" applyBorder="1" applyAlignment="1">
      <alignment horizontal="left" vertical="center" wrapText="1"/>
    </xf>
    <xf numFmtId="0" fontId="44" fillId="35" borderId="14" xfId="1" applyFont="1" applyFill="1" applyBorder="1" applyAlignment="1">
      <alignment horizontal="left" vertical="center" wrapText="1"/>
    </xf>
    <xf numFmtId="0" fontId="22" fillId="0" borderId="14" xfId="0" applyFont="1" applyBorder="1" applyAlignment="1">
      <alignment horizontal="left" vertical="center" wrapText="1"/>
    </xf>
    <xf numFmtId="4" fontId="22" fillId="0" borderId="0" xfId="0" applyNumberFormat="1" applyFont="1" applyAlignment="1">
      <alignment horizontal="right" vertical="center"/>
    </xf>
    <xf numFmtId="0" fontId="22" fillId="0" borderId="14" xfId="0" applyFont="1" applyBorder="1" applyAlignment="1">
      <alignment horizontal="left" vertical="center"/>
    </xf>
    <xf numFmtId="0" fontId="44" fillId="0" borderId="1" xfId="0" applyFont="1" applyBorder="1" applyAlignment="1">
      <alignment horizontal="left" vertical="center" wrapText="1"/>
    </xf>
    <xf numFmtId="4" fontId="44" fillId="35" borderId="15" xfId="1" applyNumberFormat="1" applyFont="1" applyFill="1" applyBorder="1" applyAlignment="1">
      <alignment horizontal="right" vertical="center" wrapText="1"/>
    </xf>
    <xf numFmtId="4" fontId="44" fillId="35" borderId="22" xfId="1" applyNumberFormat="1" applyFont="1" applyFill="1" applyBorder="1" applyAlignment="1">
      <alignment horizontal="right" vertical="center" wrapText="1"/>
    </xf>
    <xf numFmtId="14" fontId="44" fillId="0" borderId="21" xfId="0" applyNumberFormat="1" applyFont="1" applyBorder="1" applyAlignment="1">
      <alignment horizontal="right" vertical="center" wrapText="1"/>
    </xf>
    <xf numFmtId="0" fontId="22" fillId="0" borderId="30" xfId="0" applyFont="1" applyBorder="1" applyAlignment="1">
      <alignment horizontal="left" vertical="center"/>
    </xf>
    <xf numFmtId="0" fontId="22" fillId="0" borderId="31" xfId="0" applyFont="1" applyBorder="1" applyAlignment="1">
      <alignment horizontal="left" vertical="center"/>
    </xf>
    <xf numFmtId="4" fontId="22" fillId="0" borderId="30" xfId="0" applyNumberFormat="1" applyFont="1" applyBorder="1" applyAlignment="1">
      <alignment horizontal="left" vertical="center" wrapText="1"/>
    </xf>
    <xf numFmtId="4" fontId="22" fillId="0" borderId="15" xfId="0" applyNumberFormat="1" applyFont="1" applyBorder="1" applyAlignment="1">
      <alignment horizontal="right" vertical="center"/>
    </xf>
    <xf numFmtId="0" fontId="22" fillId="0" borderId="22" xfId="0" applyFont="1" applyBorder="1" applyAlignment="1">
      <alignment horizontal="left" vertical="center"/>
    </xf>
    <xf numFmtId="14" fontId="22" fillId="36" borderId="19" xfId="0" applyNumberFormat="1" applyFont="1" applyFill="1" applyBorder="1" applyAlignment="1">
      <alignment horizontal="right" vertical="center" wrapText="1"/>
    </xf>
    <xf numFmtId="14" fontId="22" fillId="36" borderId="13" xfId="0" applyNumberFormat="1" applyFont="1" applyFill="1" applyBorder="1" applyAlignment="1">
      <alignment horizontal="right" vertical="center" wrapText="1"/>
    </xf>
    <xf numFmtId="14" fontId="44" fillId="0" borderId="32" xfId="0" applyNumberFormat="1" applyFont="1" applyBorder="1" applyAlignment="1">
      <alignment horizontal="right" vertical="center" wrapText="1"/>
    </xf>
    <xf numFmtId="0" fontId="22" fillId="35" borderId="1" xfId="0" quotePrefix="1" applyFont="1" applyFill="1" applyBorder="1" applyAlignment="1">
      <alignment horizontal="left" vertical="center" wrapText="1"/>
    </xf>
    <xf numFmtId="49" fontId="44" fillId="0" borderId="1" xfId="0" applyNumberFormat="1" applyFont="1" applyBorder="1" applyAlignment="1" applyProtection="1">
      <alignment horizontal="left" vertical="center" wrapText="1"/>
      <protection locked="0"/>
    </xf>
    <xf numFmtId="49" fontId="44" fillId="35" borderId="13" xfId="0" applyNumberFormat="1" applyFont="1" applyFill="1" applyBorder="1" applyAlignment="1" applyProtection="1">
      <alignment horizontal="left" vertical="center" wrapText="1"/>
      <protection locked="0"/>
    </xf>
    <xf numFmtId="4" fontId="22" fillId="0" borderId="21" xfId="0" applyNumberFormat="1" applyFont="1" applyBorder="1" applyAlignment="1">
      <alignment horizontal="right" vertical="center" wrapText="1"/>
    </xf>
    <xf numFmtId="0" fontId="22" fillId="0" borderId="0" xfId="0" applyFont="1" applyAlignment="1">
      <alignment horizontal="left" vertical="center"/>
    </xf>
    <xf numFmtId="0" fontId="45" fillId="0" borderId="0" xfId="1" applyFont="1" applyAlignment="1">
      <alignment horizontal="left" vertical="center"/>
    </xf>
    <xf numFmtId="4" fontId="24" fillId="0" borderId="0" xfId="1" applyNumberFormat="1" applyFont="1" applyAlignment="1">
      <alignment horizontal="left" vertical="center"/>
    </xf>
    <xf numFmtId="0" fontId="22" fillId="0" borderId="0" xfId="0" applyFont="1" applyAlignment="1">
      <alignment horizontal="right" vertical="center"/>
    </xf>
    <xf numFmtId="0" fontId="20" fillId="0" borderId="0" xfId="0" applyFont="1" applyAlignment="1">
      <alignment horizontal="left" vertical="center"/>
    </xf>
    <xf numFmtId="0" fontId="19" fillId="41" borderId="1" xfId="1" applyFont="1" applyFill="1" applyBorder="1" applyAlignment="1">
      <alignment horizontal="center" vertical="center" wrapText="1"/>
    </xf>
    <xf numFmtId="4" fontId="19" fillId="41" borderId="1" xfId="1" applyNumberFormat="1" applyFont="1" applyFill="1" applyBorder="1" applyAlignment="1">
      <alignment horizontal="right" vertical="center" wrapText="1"/>
    </xf>
    <xf numFmtId="0" fontId="20" fillId="0" borderId="0" xfId="0" applyFont="1" applyAlignment="1">
      <alignment horizontal="right" vertical="center" wrapText="1"/>
    </xf>
    <xf numFmtId="0" fontId="25" fillId="0" borderId="1" xfId="1" applyFont="1" applyFill="1" applyBorder="1" applyAlignment="1">
      <alignment horizontal="left" vertical="center" wrapText="1"/>
    </xf>
    <xf numFmtId="0" fontId="19" fillId="34" borderId="12" xfId="1" applyFont="1" applyFill="1" applyBorder="1" applyAlignment="1">
      <alignment horizontal="center" vertical="center" wrapText="1"/>
    </xf>
    <xf numFmtId="0" fontId="19" fillId="34" borderId="13" xfId="1" applyFont="1" applyFill="1" applyBorder="1" applyAlignment="1">
      <alignment horizontal="center" vertical="center" wrapText="1"/>
    </xf>
    <xf numFmtId="0" fontId="19" fillId="34" borderId="1" xfId="1" applyFont="1" applyFill="1" applyBorder="1" applyAlignment="1">
      <alignment horizontal="center" vertical="center" wrapText="1"/>
    </xf>
    <xf numFmtId="0" fontId="19" fillId="34" borderId="18" xfId="1" applyFont="1" applyFill="1" applyBorder="1" applyAlignment="1">
      <alignment horizontal="center" vertical="center" wrapText="1"/>
    </xf>
    <xf numFmtId="0" fontId="19" fillId="34" borderId="20" xfId="1"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32" fillId="37" borderId="11" xfId="0" applyFont="1" applyFill="1" applyBorder="1" applyAlignment="1">
      <alignment horizontal="center" vertical="center" wrapText="1"/>
    </xf>
    <xf numFmtId="0" fontId="32" fillId="37" borderId="12" xfId="0" applyFont="1" applyFill="1" applyBorder="1" applyAlignment="1">
      <alignment horizontal="center" vertical="center" wrapText="1"/>
    </xf>
    <xf numFmtId="0" fontId="32" fillId="37" borderId="13" xfId="0" applyFont="1" applyFill="1" applyBorder="1" applyAlignment="1">
      <alignment horizontal="center" vertical="center" wrapTex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1" fillId="0" borderId="1" xfId="1" applyFont="1" applyBorder="1" applyAlignment="1">
      <alignment horizontal="center" vertical="center"/>
    </xf>
    <xf numFmtId="0" fontId="29" fillId="39" borderId="12" xfId="1" applyFont="1" applyFill="1" applyBorder="1" applyAlignment="1">
      <alignment horizontal="left" vertical="center" wrapText="1"/>
    </xf>
    <xf numFmtId="0" fontId="29" fillId="39" borderId="13" xfId="1" applyFont="1" applyFill="1" applyBorder="1" applyAlignment="1">
      <alignment horizontal="left" vertical="center" wrapText="1"/>
    </xf>
    <xf numFmtId="0" fontId="39" fillId="0" borderId="16" xfId="1" applyFont="1" applyFill="1" applyBorder="1" applyAlignment="1">
      <alignment horizontal="center" vertical="center"/>
    </xf>
    <xf numFmtId="0" fontId="39" fillId="0" borderId="0" xfId="1" applyFont="1" applyFill="1" applyBorder="1" applyAlignment="1">
      <alignment horizontal="center" vertical="center"/>
    </xf>
    <xf numFmtId="0" fontId="39" fillId="0" borderId="19" xfId="1" applyFont="1" applyFill="1" applyBorder="1" applyAlignment="1">
      <alignment horizontal="center" vertical="center"/>
    </xf>
    <xf numFmtId="0" fontId="25" fillId="0" borderId="17" xfId="1" applyFont="1" applyFill="1" applyBorder="1" applyAlignment="1">
      <alignment horizontal="left" vertical="center" wrapText="1"/>
    </xf>
    <xf numFmtId="0" fontId="25" fillId="0" borderId="18" xfId="1" applyFont="1" applyFill="1" applyBorder="1" applyAlignment="1">
      <alignment horizontal="left" vertical="center" wrapText="1"/>
    </xf>
    <xf numFmtId="0" fontId="25" fillId="0" borderId="20" xfId="1" applyFont="1" applyFill="1" applyBorder="1" applyAlignment="1">
      <alignment horizontal="left" vertical="center" wrapText="1"/>
    </xf>
    <xf numFmtId="0" fontId="21" fillId="0" borderId="11" xfId="1" applyFont="1" applyBorder="1" applyAlignment="1">
      <alignment horizontal="center" vertical="center"/>
    </xf>
    <xf numFmtId="0" fontId="21" fillId="0" borderId="12" xfId="1" applyFont="1" applyBorder="1" applyAlignment="1">
      <alignment horizontal="center" vertical="center"/>
    </xf>
    <xf numFmtId="0" fontId="21" fillId="0" borderId="13" xfId="1" applyFont="1" applyBorder="1" applyAlignment="1">
      <alignment horizontal="center" vertical="center"/>
    </xf>
    <xf numFmtId="0" fontId="25" fillId="0" borderId="1" xfId="1" applyFont="1" applyBorder="1" applyAlignment="1">
      <alignment horizontal="left" vertical="center" wrapText="1"/>
    </xf>
    <xf numFmtId="0" fontId="21" fillId="0" borderId="1" xfId="1" applyFont="1" applyFill="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1" xr:uid="{00000000-0005-0000-0000-000025000000}"/>
    <cellStyle name="Titel" xfId="2"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33"/>
      <color rgb="FFFFFF00"/>
      <color rgb="FFCCFF66"/>
      <color rgb="FF66FF33"/>
      <color rgb="FF00FFFF"/>
      <color rgb="FFFFFF66"/>
      <color rgb="FFFFFFCC"/>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usaech\AppData\Local\Microsoft\Windows\INetCache\Content.Outlook\G4P20DT3\klimaatfonds_overzicht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basis"/>
      <sheetName val="basis bis"/>
      <sheetName val="goedkeuringsdata per oproep"/>
      <sheetName val="Blad6"/>
      <sheetName val="Blad7"/>
    </sheetNames>
    <sheetDataSet>
      <sheetData sheetId="0" refreshError="1"/>
      <sheetData sheetId="1">
        <row r="2">
          <cell r="D2" t="str">
            <v>Avalon</v>
          </cell>
          <cell r="F2" t="str">
            <v>Pastorij</v>
          </cell>
          <cell r="G2" t="str">
            <v>Relighting/relamping</v>
          </cell>
          <cell r="H2">
            <v>637</v>
          </cell>
          <cell r="N2" t="str">
            <v>Buggenhout</v>
          </cell>
          <cell r="P2" t="str">
            <v>Oost-Vlaanderen</v>
          </cell>
          <cell r="Z2">
            <v>43720</v>
          </cell>
        </row>
        <row r="3">
          <cell r="D3" t="str">
            <v>Compostela</v>
          </cell>
          <cell r="F3" t="str">
            <v>WZC Compostela</v>
          </cell>
          <cell r="G3" t="str">
            <v>Stookplaatsrenovatie</v>
          </cell>
          <cell r="H3">
            <v>93600</v>
          </cell>
          <cell r="N3" t="str">
            <v>Borsbeek</v>
          </cell>
          <cell r="P3" t="str">
            <v>Antwerpen</v>
          </cell>
          <cell r="Z3">
            <v>43720</v>
          </cell>
        </row>
        <row r="4">
          <cell r="D4" t="str">
            <v>De Knuffel</v>
          </cell>
          <cell r="F4" t="str">
            <v>vzw De Knuffel</v>
          </cell>
          <cell r="G4" t="str">
            <v>Relighting/relamping</v>
          </cell>
          <cell r="H4">
            <v>12187.2</v>
          </cell>
          <cell r="N4" t="str">
            <v>Mortsel</v>
          </cell>
          <cell r="P4" t="str">
            <v>Antwerpen</v>
          </cell>
          <cell r="Z4">
            <v>43720</v>
          </cell>
        </row>
        <row r="5">
          <cell r="D5" t="str">
            <v>De Knuffel</v>
          </cell>
          <cell r="F5" t="str">
            <v>vzw De Knuffel</v>
          </cell>
          <cell r="G5" t="str">
            <v>Relighting/relamping</v>
          </cell>
          <cell r="H5">
            <v>1245</v>
          </cell>
          <cell r="N5" t="str">
            <v>Mortsel</v>
          </cell>
          <cell r="P5" t="str">
            <v>Antwerpen</v>
          </cell>
          <cell r="Z5">
            <v>43720</v>
          </cell>
        </row>
        <row r="6">
          <cell r="D6" t="str">
            <v>Dominiek Savio Instituut, Centrum Voor Personen Met Een Handicap</v>
          </cell>
          <cell r="F6" t="str">
            <v>De Reke</v>
          </cell>
          <cell r="G6" t="str">
            <v>Muurisolatie</v>
          </cell>
          <cell r="H6">
            <v>62208</v>
          </cell>
          <cell r="N6" t="str">
            <v>Hooglede</v>
          </cell>
          <cell r="P6" t="str">
            <v>West-Vlaanderen</v>
          </cell>
          <cell r="Z6">
            <v>43556</v>
          </cell>
        </row>
        <row r="7">
          <cell r="D7" t="str">
            <v>Dominiek Savio Instituut, Centrum Voor Personen Met Een Handicap</v>
          </cell>
          <cell r="F7" t="str">
            <v>Het Neerhof</v>
          </cell>
          <cell r="G7" t="str">
            <v>Gebouwisolatie</v>
          </cell>
          <cell r="H7">
            <v>4800</v>
          </cell>
          <cell r="N7" t="str">
            <v>Hooglede</v>
          </cell>
          <cell r="P7" t="str">
            <v>West-Vlaanderen</v>
          </cell>
          <cell r="Z7">
            <v>43720</v>
          </cell>
        </row>
        <row r="8">
          <cell r="D8" t="str">
            <v>Multifunctioneel Centrum Ten Dries Vzw</v>
          </cell>
          <cell r="F8" t="str">
            <v>MFC Ten Dries</v>
          </cell>
          <cell r="G8" t="str">
            <v>Relighting/relamping</v>
          </cell>
          <cell r="H8">
            <v>20640</v>
          </cell>
          <cell r="N8" t="str">
            <v>Deinze</v>
          </cell>
          <cell r="P8" t="str">
            <v>Oost-Vlaanderen</v>
          </cell>
          <cell r="Z8">
            <v>43720</v>
          </cell>
        </row>
        <row r="9">
          <cell r="D9" t="str">
            <v>Psychiatrisch Centrum St. Jan</v>
          </cell>
          <cell r="F9" t="str">
            <v>Gebouw A</v>
          </cell>
          <cell r="G9" t="str">
            <v>Monitoring</v>
          </cell>
          <cell r="H9">
            <v>1250</v>
          </cell>
          <cell r="N9" t="str">
            <v>Eeklo</v>
          </cell>
          <cell r="P9" t="str">
            <v>Oost-Vlaanderen</v>
          </cell>
          <cell r="Z9">
            <v>43720</v>
          </cell>
        </row>
        <row r="10">
          <cell r="D10" t="str">
            <v>Psychiatrisch Centrum St. Jan</v>
          </cell>
          <cell r="F10" t="str">
            <v>Gebouw A</v>
          </cell>
          <cell r="G10" t="str">
            <v>Sensibilisering</v>
          </cell>
          <cell r="H10">
            <v>1700</v>
          </cell>
          <cell r="N10" t="str">
            <v>Eeklo</v>
          </cell>
          <cell r="P10" t="str">
            <v>Oost-Vlaanderen</v>
          </cell>
          <cell r="Z10">
            <v>43720</v>
          </cell>
        </row>
        <row r="11">
          <cell r="D11" t="str">
            <v>Algemeen Stedelijk Ziekenhuis Autonome Verzorgingsinstelling</v>
          </cell>
          <cell r="F11" t="str">
            <v>ASZ Geraardsbergen</v>
          </cell>
          <cell r="G11" t="str">
            <v>Renovatie beglazing</v>
          </cell>
          <cell r="H11">
            <v>150000</v>
          </cell>
          <cell r="N11" t="str">
            <v>Aalst</v>
          </cell>
          <cell r="P11" t="str">
            <v>Oost-Vlaanderen</v>
          </cell>
          <cell r="Z11">
            <v>43720</v>
          </cell>
        </row>
        <row r="12">
          <cell r="D12" t="str">
            <v>Het Gielsbos</v>
          </cell>
          <cell r="F12" t="str">
            <v>Behandelgebouw</v>
          </cell>
          <cell r="G12" t="str">
            <v>Overige</v>
          </cell>
          <cell r="H12">
            <v>12336</v>
          </cell>
          <cell r="N12" t="str">
            <v>Lille</v>
          </cell>
          <cell r="P12" t="str">
            <v>Antwerpen</v>
          </cell>
          <cell r="Z12">
            <v>43717</v>
          </cell>
        </row>
        <row r="13">
          <cell r="D13" t="str">
            <v>Het Gielsbos</v>
          </cell>
          <cell r="F13" t="str">
            <v>Behandelgebouw</v>
          </cell>
          <cell r="G13" t="str">
            <v>Relighting/relamping</v>
          </cell>
          <cell r="H13">
            <v>16500</v>
          </cell>
          <cell r="N13" t="str">
            <v>Lille</v>
          </cell>
          <cell r="P13" t="str">
            <v>Antwerpen</v>
          </cell>
          <cell r="Z13">
            <v>43717</v>
          </cell>
        </row>
        <row r="14">
          <cell r="D14" t="str">
            <v>Het Gielsbos</v>
          </cell>
          <cell r="F14" t="str">
            <v>Behandelgebouw</v>
          </cell>
          <cell r="G14" t="str">
            <v>Relighting/relamping</v>
          </cell>
          <cell r="H14">
            <v>3900</v>
          </cell>
          <cell r="N14" t="str">
            <v>Lille</v>
          </cell>
          <cell r="P14" t="str">
            <v>Antwerpen</v>
          </cell>
          <cell r="Z14">
            <v>43717</v>
          </cell>
        </row>
        <row r="15">
          <cell r="D15" t="str">
            <v>Het Gielsbos</v>
          </cell>
          <cell r="F15" t="str">
            <v>Behandelgebouw</v>
          </cell>
          <cell r="G15" t="str">
            <v>Relighting/relamping</v>
          </cell>
          <cell r="H15">
            <v>73800</v>
          </cell>
          <cell r="N15" t="str">
            <v>Lille</v>
          </cell>
          <cell r="P15" t="str">
            <v>Antwerpen</v>
          </cell>
          <cell r="Z15">
            <v>43717</v>
          </cell>
        </row>
        <row r="16">
          <cell r="D16" t="str">
            <v>Het Gielsbos</v>
          </cell>
          <cell r="F16" t="str">
            <v>Dienstengebouw</v>
          </cell>
          <cell r="G16" t="str">
            <v>Relighting/relamping</v>
          </cell>
          <cell r="H16">
            <v>37499</v>
          </cell>
          <cell r="N16" t="str">
            <v>Lille</v>
          </cell>
          <cell r="P16" t="str">
            <v>Antwerpen</v>
          </cell>
          <cell r="Z16">
            <v>43717</v>
          </cell>
        </row>
        <row r="17">
          <cell r="D17" t="str">
            <v>Home Sint-Franciscus</v>
          </cell>
          <cell r="F17" t="str">
            <v>WZC Home Sint-Franciscus</v>
          </cell>
          <cell r="G17" t="str">
            <v>Overige</v>
          </cell>
          <cell r="H17">
            <v>3359</v>
          </cell>
          <cell r="N17" t="str">
            <v>Kluisbergen</v>
          </cell>
          <cell r="P17" t="str">
            <v>Oost-Vlaanderen</v>
          </cell>
          <cell r="Z17">
            <v>43720</v>
          </cell>
        </row>
        <row r="18">
          <cell r="D18" t="str">
            <v>Home Sint-Franciscus</v>
          </cell>
          <cell r="F18" t="str">
            <v>WZC Home Sint-Franciscus</v>
          </cell>
          <cell r="G18" t="str">
            <v>Relighting/relamping</v>
          </cell>
          <cell r="H18">
            <v>5344</v>
          </cell>
          <cell r="N18" t="str">
            <v>Kluisbergen</v>
          </cell>
          <cell r="P18" t="str">
            <v>Oost-Vlaanderen</v>
          </cell>
          <cell r="Z18">
            <v>43720</v>
          </cell>
        </row>
        <row r="19">
          <cell r="D19" t="str">
            <v>Katholiek Orthopedagogisch Centrum Kortrijk - De Hoge Kouter</v>
          </cell>
          <cell r="F19" t="str">
            <v>Blok A+B+F</v>
          </cell>
          <cell r="G19" t="str">
            <v>Renovatie beglazing</v>
          </cell>
          <cell r="H19">
            <v>17100</v>
          </cell>
          <cell r="N19" t="str">
            <v>Kortrijk</v>
          </cell>
          <cell r="P19" t="str">
            <v>West-Vlaanderen</v>
          </cell>
          <cell r="Z19">
            <v>43556</v>
          </cell>
        </row>
        <row r="20">
          <cell r="D20" t="str">
            <v>Oranjehuis</v>
          </cell>
          <cell r="F20" t="str">
            <v>Herenwoning</v>
          </cell>
          <cell r="G20" t="str">
            <v>Relighting/relamping</v>
          </cell>
          <cell r="H20">
            <v>1404</v>
          </cell>
          <cell r="N20" t="str">
            <v>Kortrijk</v>
          </cell>
          <cell r="P20" t="str">
            <v>West-Vlaanderen</v>
          </cell>
          <cell r="Z20">
            <v>43556</v>
          </cell>
        </row>
        <row r="21">
          <cell r="D21" t="str">
            <v>Algemeen Ziekenhuis Jan Palfijn Gent</v>
          </cell>
          <cell r="F21" t="str">
            <v>AZ Jan Palfijn Gent</v>
          </cell>
          <cell r="G21" t="str">
            <v>Regeltechn. ventilatie</v>
          </cell>
          <cell r="H21">
            <v>44964</v>
          </cell>
          <cell r="N21" t="str">
            <v>Gent</v>
          </cell>
          <cell r="P21" t="str">
            <v>Oost-Vlaanderen</v>
          </cell>
          <cell r="Z21">
            <v>43556</v>
          </cell>
        </row>
        <row r="22">
          <cell r="D22" t="str">
            <v>Algemeen Ziekenhuis Jan Palfijn Gent</v>
          </cell>
          <cell r="F22" t="str">
            <v>AZ Jan Palfijn Gent</v>
          </cell>
          <cell r="G22" t="str">
            <v>Warmtepompen</v>
          </cell>
          <cell r="H22">
            <v>299</v>
          </cell>
          <cell r="N22" t="str">
            <v>Gent</v>
          </cell>
          <cell r="P22" t="str">
            <v>Oost-Vlaanderen</v>
          </cell>
          <cell r="Z22">
            <v>43556</v>
          </cell>
        </row>
        <row r="23">
          <cell r="D23" t="str">
            <v>Algemeen Ziekenhuis Jan Palfijn Gent</v>
          </cell>
          <cell r="F23" t="str">
            <v>AZ Jan Palfijn Gent</v>
          </cell>
          <cell r="G23" t="str">
            <v>Zonneboiler</v>
          </cell>
          <cell r="H23">
            <v>14864</v>
          </cell>
          <cell r="N23" t="str">
            <v>Gent</v>
          </cell>
          <cell r="P23" t="str">
            <v>Oost-Vlaanderen</v>
          </cell>
          <cell r="Z23">
            <v>43556</v>
          </cell>
        </row>
        <row r="24">
          <cell r="D24" t="str">
            <v>Algemeen Ziekenhuis Jan Palfijn Gent</v>
          </cell>
          <cell r="F24" t="str">
            <v>AZ Jan Palfijn Gent gebouw B</v>
          </cell>
          <cell r="G24" t="str">
            <v>Isoleren pompen/kranen/hydraulica</v>
          </cell>
          <cell r="H24">
            <v>1014</v>
          </cell>
          <cell r="N24" t="str">
            <v>Gent</v>
          </cell>
          <cell r="P24" t="str">
            <v>Oost-Vlaanderen</v>
          </cell>
          <cell r="Z24">
            <v>43556</v>
          </cell>
        </row>
        <row r="25">
          <cell r="D25" t="str">
            <v>Algemeen Ziekenhuis Jan Palfijn Gent</v>
          </cell>
          <cell r="F25" t="str">
            <v>AZ Jan Palfijn Gent gebouw B</v>
          </cell>
          <cell r="G25" t="str">
            <v>Regeltechn. ventilatie</v>
          </cell>
          <cell r="H25">
            <v>1871</v>
          </cell>
          <cell r="N25" t="str">
            <v>Gent</v>
          </cell>
          <cell r="P25" t="str">
            <v>Oost-Vlaanderen</v>
          </cell>
          <cell r="Z25">
            <v>43556</v>
          </cell>
        </row>
        <row r="26">
          <cell r="D26" t="str">
            <v>Algemeen Ziekenhuis Jan Palfijn Gent</v>
          </cell>
          <cell r="F26" t="str">
            <v>AZ Jan Palfijn Gent gebouw B</v>
          </cell>
          <cell r="G26" t="str">
            <v>Renovatie SWW</v>
          </cell>
          <cell r="H26">
            <v>2062</v>
          </cell>
          <cell r="N26" t="str">
            <v>Gent</v>
          </cell>
          <cell r="P26" t="str">
            <v>Oost-Vlaanderen</v>
          </cell>
          <cell r="Z26">
            <v>43556</v>
          </cell>
        </row>
        <row r="27">
          <cell r="D27" t="str">
            <v>Algemeen Ziekenhuis Jan Palfijn Gent</v>
          </cell>
          <cell r="F27" t="str">
            <v>AZ Jan Palfijn Gent gebouw B</v>
          </cell>
          <cell r="G27" t="str">
            <v>Zonneboiler</v>
          </cell>
          <cell r="H27">
            <v>33000</v>
          </cell>
          <cell r="N27" t="str">
            <v>Gent</v>
          </cell>
          <cell r="P27" t="str">
            <v>Oost-Vlaanderen</v>
          </cell>
          <cell r="Z27">
            <v>43556</v>
          </cell>
        </row>
        <row r="28">
          <cell r="D28" t="str">
            <v>Avondzegen</v>
          </cell>
          <cell r="F28" t="str">
            <v>WZC Avondzegen</v>
          </cell>
          <cell r="G28" t="str">
            <v>Comfortverhoging</v>
          </cell>
          <cell r="H28">
            <v>240</v>
          </cell>
          <cell r="N28" t="str">
            <v>Eeklo</v>
          </cell>
          <cell r="P28" t="str">
            <v>Oost-Vlaanderen</v>
          </cell>
          <cell r="Z28">
            <v>43552</v>
          </cell>
        </row>
        <row r="29">
          <cell r="D29" t="str">
            <v>Avondzegen</v>
          </cell>
          <cell r="F29" t="str">
            <v>WZC Avondzegen</v>
          </cell>
          <cell r="G29" t="str">
            <v>Isoleren leidingen</v>
          </cell>
          <cell r="H29">
            <v>1800</v>
          </cell>
          <cell r="N29" t="str">
            <v>Eeklo</v>
          </cell>
          <cell r="P29" t="str">
            <v>Oost-Vlaanderen</v>
          </cell>
          <cell r="Z29">
            <v>43552</v>
          </cell>
        </row>
        <row r="30">
          <cell r="D30" t="str">
            <v>Avondzegen</v>
          </cell>
          <cell r="F30" t="str">
            <v>WZC Avondzegen</v>
          </cell>
          <cell r="G30" t="str">
            <v>Monitoring</v>
          </cell>
          <cell r="H30">
            <v>5011</v>
          </cell>
          <cell r="N30" t="str">
            <v>Eeklo</v>
          </cell>
          <cell r="P30" t="str">
            <v>Oost-Vlaanderen</v>
          </cell>
          <cell r="Z30">
            <v>43552</v>
          </cell>
        </row>
        <row r="31">
          <cell r="D31" t="str">
            <v>Avondzegen</v>
          </cell>
          <cell r="F31" t="str">
            <v>WZC Avondzegen</v>
          </cell>
          <cell r="G31" t="str">
            <v>Regeltechn. verwarming</v>
          </cell>
          <cell r="H31">
            <v>27690</v>
          </cell>
          <cell r="N31" t="str">
            <v>Eeklo</v>
          </cell>
          <cell r="P31" t="str">
            <v>Oost-Vlaanderen</v>
          </cell>
          <cell r="Z31">
            <v>43552</v>
          </cell>
        </row>
        <row r="32">
          <cell r="D32" t="str">
            <v>Avondzegen</v>
          </cell>
          <cell r="F32" t="str">
            <v>WZC Avondzegen</v>
          </cell>
          <cell r="G32" t="str">
            <v>WKK</v>
          </cell>
          <cell r="H32">
            <v>25765</v>
          </cell>
          <cell r="N32" t="str">
            <v>Eeklo</v>
          </cell>
          <cell r="P32" t="str">
            <v>Oost-Vlaanderen</v>
          </cell>
          <cell r="Z32">
            <v>43552</v>
          </cell>
        </row>
        <row r="33">
          <cell r="D33" t="str">
            <v>Avondzegen</v>
          </cell>
          <cell r="F33" t="str">
            <v>WZC Avondzegen</v>
          </cell>
          <cell r="G33" t="str">
            <v>Zonneboiler</v>
          </cell>
          <cell r="H33">
            <v>10395</v>
          </cell>
          <cell r="N33" t="str">
            <v>Eeklo</v>
          </cell>
          <cell r="P33" t="str">
            <v>Oost-Vlaanderen</v>
          </cell>
          <cell r="Z33">
            <v>43552</v>
          </cell>
        </row>
        <row r="34">
          <cell r="D34" t="str">
            <v>Az Sint-Lucas &amp; Volkskliniek</v>
          </cell>
          <cell r="F34" t="str">
            <v>Campus Sint-Lucas</v>
          </cell>
          <cell r="G34" t="str">
            <v>Overige opwekking</v>
          </cell>
          <cell r="H34">
            <v>232800</v>
          </cell>
          <cell r="N34" t="str">
            <v>Gent</v>
          </cell>
          <cell r="P34" t="str">
            <v>Oost-Vlaanderen</v>
          </cell>
          <cell r="Z34">
            <v>43552</v>
          </cell>
        </row>
        <row r="35">
          <cell r="D35" t="str">
            <v>Az Sint-Lucas &amp; Volkskliniek</v>
          </cell>
          <cell r="F35" t="str">
            <v>Campus Sint-Lucas</v>
          </cell>
          <cell r="G35" t="str">
            <v>Regeltechnisch</v>
          </cell>
          <cell r="H35">
            <v>12247</v>
          </cell>
          <cell r="N35" t="str">
            <v>Gent</v>
          </cell>
          <cell r="P35" t="str">
            <v>Oost-Vlaanderen</v>
          </cell>
          <cell r="Z35">
            <v>43552</v>
          </cell>
        </row>
        <row r="36">
          <cell r="D36" t="str">
            <v>Az Sint-Lucas &amp; Volkskliniek</v>
          </cell>
          <cell r="F36" t="str">
            <v>Campus Sint-Lucas</v>
          </cell>
          <cell r="G36" t="str">
            <v>Renovatie beglazing</v>
          </cell>
          <cell r="H36">
            <v>92862</v>
          </cell>
          <cell r="N36" t="str">
            <v>Gent</v>
          </cell>
          <cell r="P36" t="str">
            <v>Oost-Vlaanderen</v>
          </cell>
          <cell r="Z36">
            <v>43552</v>
          </cell>
        </row>
        <row r="37">
          <cell r="D37" t="str">
            <v>Bejaardenzorg Grauwzusters Limburg</v>
          </cell>
          <cell r="F37" t="str">
            <v>WZC Eyckendael</v>
          </cell>
          <cell r="G37" t="str">
            <v>Isoleren pompen/kranen/hydraulica</v>
          </cell>
          <cell r="H37">
            <v>226</v>
          </cell>
          <cell r="N37" t="str">
            <v>Hasselt</v>
          </cell>
          <cell r="P37" t="str">
            <v>Limburg</v>
          </cell>
          <cell r="Z37">
            <v>43556</v>
          </cell>
        </row>
        <row r="38">
          <cell r="D38" t="str">
            <v>Bejaardenzorg Grauwzusters Limburg</v>
          </cell>
          <cell r="F38" t="str">
            <v>WZC Eyckendael</v>
          </cell>
          <cell r="G38" t="str">
            <v>Isoleren pompen/kranen/hydraulica</v>
          </cell>
          <cell r="H38">
            <v>436.8</v>
          </cell>
          <cell r="N38" t="str">
            <v>Hasselt</v>
          </cell>
          <cell r="P38" t="str">
            <v>Limburg</v>
          </cell>
          <cell r="Z38">
            <v>43556</v>
          </cell>
        </row>
        <row r="39">
          <cell r="D39" t="str">
            <v>Bejaardenzorg Grauwzusters Limburg</v>
          </cell>
          <cell r="F39" t="str">
            <v>WZC Eyckendael</v>
          </cell>
          <cell r="G39" t="str">
            <v>Vervangen pompen</v>
          </cell>
          <cell r="H39">
            <v>1837.8</v>
          </cell>
          <cell r="N39" t="str">
            <v>Hasselt</v>
          </cell>
          <cell r="P39" t="str">
            <v>Limburg</v>
          </cell>
          <cell r="Z39">
            <v>43556</v>
          </cell>
        </row>
        <row r="40">
          <cell r="D40" t="str">
            <v>Bejaardenzorg Grauwzusters Limburg</v>
          </cell>
          <cell r="F40" t="str">
            <v>WZC Eyckendael</v>
          </cell>
          <cell r="G40" t="str">
            <v>Vervangen pompen</v>
          </cell>
          <cell r="H40">
            <v>2862</v>
          </cell>
          <cell r="N40" t="str">
            <v>Hasselt</v>
          </cell>
          <cell r="P40" t="str">
            <v>Limburg</v>
          </cell>
          <cell r="Z40">
            <v>43556</v>
          </cell>
        </row>
        <row r="41">
          <cell r="D41" t="str">
            <v>Bejaardenzorg Grauwzusters Limburg</v>
          </cell>
          <cell r="F41" t="str">
            <v>WZC Eyckendael</v>
          </cell>
          <cell r="G41" t="str">
            <v>Zonneboiler</v>
          </cell>
          <cell r="H41">
            <v>574</v>
          </cell>
          <cell r="N41" t="str">
            <v>Hasselt</v>
          </cell>
          <cell r="P41" t="str">
            <v>Limburg</v>
          </cell>
          <cell r="Z41">
            <v>43556</v>
          </cell>
        </row>
        <row r="42">
          <cell r="D42" t="str">
            <v>Bejaardenzorg Grauwzusters Limburg (Begralim)</v>
          </cell>
          <cell r="F42" t="str">
            <v>WZC Sint-Elisabeth</v>
          </cell>
          <cell r="G42" t="str">
            <v>Dakisolatie</v>
          </cell>
          <cell r="H42">
            <v>8131.2000000000007</v>
          </cell>
          <cell r="N42" t="str">
            <v>Hasselt</v>
          </cell>
          <cell r="P42" t="str">
            <v>Limburg</v>
          </cell>
          <cell r="Z42">
            <v>43556</v>
          </cell>
        </row>
        <row r="43">
          <cell r="D43" t="str">
            <v>Bejaardenzorg Grauwzusters Limburg (Begralim)</v>
          </cell>
          <cell r="F43" t="str">
            <v>WZC Sint-Elisabeth</v>
          </cell>
          <cell r="G43" t="str">
            <v>Overige opwekking</v>
          </cell>
          <cell r="H43">
            <v>25543.200000000001</v>
          </cell>
          <cell r="N43" t="str">
            <v>Hasselt</v>
          </cell>
          <cell r="P43" t="str">
            <v>Limburg</v>
          </cell>
          <cell r="Z43">
            <v>43556</v>
          </cell>
        </row>
        <row r="44">
          <cell r="D44" t="str">
            <v>Bejaardenzorg Grauwzusters Limburg (Begralim)</v>
          </cell>
          <cell r="F44" t="str">
            <v>WZC Sint-Elisabeth</v>
          </cell>
          <cell r="G44" t="str">
            <v>Schrijnwerkrenovatie</v>
          </cell>
          <cell r="H44">
            <v>23739.600000000002</v>
          </cell>
          <cell r="N44" t="str">
            <v>Hasselt</v>
          </cell>
          <cell r="P44" t="str">
            <v>Limburg</v>
          </cell>
          <cell r="Z44">
            <v>43556</v>
          </cell>
        </row>
        <row r="45">
          <cell r="D45" t="str">
            <v>Bejaardenzorg Grauwzusters Limburg (Begralim)</v>
          </cell>
          <cell r="F45" t="str">
            <v>WZC Sint-Elisabeth</v>
          </cell>
          <cell r="G45" t="str">
            <v>Schrijnwerkrenovatie</v>
          </cell>
          <cell r="H45">
            <v>12432</v>
          </cell>
          <cell r="N45" t="str">
            <v>Hasselt</v>
          </cell>
          <cell r="P45" t="str">
            <v>Limburg</v>
          </cell>
          <cell r="Z45">
            <v>43556</v>
          </cell>
        </row>
        <row r="46">
          <cell r="D46" t="str">
            <v>Bejaardenzorg Grauwzusters Limburg (Begralim)</v>
          </cell>
          <cell r="F46" t="str">
            <v>WZC Sint-Elisabeth</v>
          </cell>
          <cell r="G46" t="str">
            <v>Vervangen pompen</v>
          </cell>
          <cell r="H46">
            <v>5062.2000000000007</v>
          </cell>
          <cell r="N46" t="str">
            <v>Hasselt</v>
          </cell>
          <cell r="P46" t="str">
            <v>Limburg</v>
          </cell>
          <cell r="Z46">
            <v>43556</v>
          </cell>
        </row>
        <row r="47">
          <cell r="D47" t="str">
            <v>Bejaardenzorg Grauwzusters Limburg (Begralim)</v>
          </cell>
          <cell r="F47" t="str">
            <v>WZC Sint-Franciscus</v>
          </cell>
          <cell r="G47" t="str">
            <v>Isoleren pompen/kranen/hydraulica</v>
          </cell>
          <cell r="H47">
            <v>2646</v>
          </cell>
          <cell r="N47" t="str">
            <v>Hasselt</v>
          </cell>
          <cell r="P47" t="str">
            <v>Limburg</v>
          </cell>
          <cell r="Z47">
            <v>43556</v>
          </cell>
        </row>
        <row r="48">
          <cell r="D48" t="str">
            <v>Bejaardenzorg Grauwzusters Limburg (Begralim)</v>
          </cell>
          <cell r="F48" t="str">
            <v>WZC Sint-Franciscus</v>
          </cell>
          <cell r="G48" t="str">
            <v>Isoleren pompen/kranen/hydraulica</v>
          </cell>
          <cell r="H48">
            <v>1030</v>
          </cell>
          <cell r="N48" t="str">
            <v>Hasselt</v>
          </cell>
          <cell r="P48" t="str">
            <v>Limburg</v>
          </cell>
          <cell r="Z48">
            <v>43556</v>
          </cell>
        </row>
        <row r="49">
          <cell r="D49" t="str">
            <v>Bejaardenzorg Grauwzusters Limburg (Begralim)</v>
          </cell>
          <cell r="F49" t="str">
            <v>WZC Sint-Franciscus</v>
          </cell>
          <cell r="G49" t="str">
            <v>Vervangen pompen</v>
          </cell>
          <cell r="H49">
            <v>508</v>
          </cell>
          <cell r="N49" t="str">
            <v>Hasselt</v>
          </cell>
          <cell r="P49" t="str">
            <v>Limburg</v>
          </cell>
          <cell r="Z49">
            <v>43556</v>
          </cell>
        </row>
        <row r="50">
          <cell r="D50" t="str">
            <v>Bejaardenzorg Grauwzusters Limburg (Begralim)</v>
          </cell>
          <cell r="F50" t="str">
            <v>WZC Sint-Franciscus</v>
          </cell>
          <cell r="G50" t="str">
            <v>Vervangen pompen</v>
          </cell>
          <cell r="H50">
            <v>875.4</v>
          </cell>
          <cell r="N50" t="str">
            <v>Hasselt</v>
          </cell>
          <cell r="P50" t="str">
            <v>Limburg</v>
          </cell>
          <cell r="Z50">
            <v>43556</v>
          </cell>
        </row>
        <row r="51">
          <cell r="D51" t="str">
            <v>Centrum Ambulante Diensten vzw</v>
          </cell>
          <cell r="F51" t="str">
            <v>Boei 4</v>
          </cell>
          <cell r="G51" t="str">
            <v>Stookplaatsrenovatie</v>
          </cell>
          <cell r="H51">
            <v>8577</v>
          </cell>
          <cell r="N51" t="str">
            <v>Anderlecht</v>
          </cell>
          <cell r="P51" t="str">
            <v>Brussel Hoofdstedelijk Gewest</v>
          </cell>
          <cell r="Z51">
            <v>43556</v>
          </cell>
        </row>
        <row r="52">
          <cell r="D52" t="str">
            <v>Centrum Ambulante Diensten</v>
          </cell>
          <cell r="F52" t="str">
            <v>Boei 4</v>
          </cell>
          <cell r="G52" t="str">
            <v>Dakisolatie</v>
          </cell>
          <cell r="H52">
            <v>9720</v>
          </cell>
          <cell r="N52" t="str">
            <v>Anderlecht</v>
          </cell>
          <cell r="P52" t="str">
            <v>Brussel Hoofdstedelijk Gewest</v>
          </cell>
          <cell r="Z52">
            <v>43556</v>
          </cell>
        </row>
        <row r="53">
          <cell r="D53" t="str">
            <v>Centrum Ambulante Diensten</v>
          </cell>
          <cell r="F53" t="str">
            <v>Boei 4</v>
          </cell>
          <cell r="G53" t="str">
            <v>Muurisolatie</v>
          </cell>
          <cell r="H53">
            <v>30135</v>
          </cell>
          <cell r="N53" t="str">
            <v>Anderlecht</v>
          </cell>
          <cell r="P53" t="str">
            <v>Brussel Hoofdstedelijk Gewest</v>
          </cell>
          <cell r="Z53">
            <v>43556</v>
          </cell>
        </row>
        <row r="54">
          <cell r="D54" t="str">
            <v>Centrum Ambulante Diensten vzw</v>
          </cell>
          <cell r="F54" t="str">
            <v>Boei 5</v>
          </cell>
          <cell r="G54" t="str">
            <v>Dakisolatie</v>
          </cell>
          <cell r="H54">
            <v>8832</v>
          </cell>
          <cell r="N54" t="str">
            <v>Anderlecht</v>
          </cell>
          <cell r="P54" t="str">
            <v>Brussel Hoofdstedelijk Gewest</v>
          </cell>
          <cell r="Z54">
            <v>43556</v>
          </cell>
        </row>
        <row r="55">
          <cell r="D55" t="str">
            <v>Centrum Ambulante Diensten</v>
          </cell>
          <cell r="F55" t="str">
            <v>Boei 5</v>
          </cell>
          <cell r="G55" t="str">
            <v>Isoleren pompen/kranen/hydraulica</v>
          </cell>
          <cell r="H55">
            <v>144</v>
          </cell>
          <cell r="N55" t="str">
            <v>Anderlecht</v>
          </cell>
          <cell r="P55" t="str">
            <v>Brussel Hoofdstedelijk Gewest</v>
          </cell>
          <cell r="Z55">
            <v>43556</v>
          </cell>
        </row>
        <row r="56">
          <cell r="D56" t="str">
            <v>Centrum Ambulante Diensten</v>
          </cell>
          <cell r="F56" t="str">
            <v>Boei 5</v>
          </cell>
          <cell r="G56" t="str">
            <v>Muurisolatie</v>
          </cell>
          <cell r="H56">
            <v>27090</v>
          </cell>
          <cell r="N56" t="str">
            <v>Anderlecht</v>
          </cell>
          <cell r="P56" t="str">
            <v>Brussel Hoofdstedelijk Gewest</v>
          </cell>
          <cell r="Z56">
            <v>43556</v>
          </cell>
        </row>
        <row r="57">
          <cell r="D57" t="str">
            <v>Centrum Ambulante Diensten</v>
          </cell>
          <cell r="F57" t="str">
            <v>Boei 5</v>
          </cell>
          <cell r="G57" t="str">
            <v>Vloerisolatie</v>
          </cell>
          <cell r="H57">
            <v>598</v>
          </cell>
          <cell r="N57" t="str">
            <v>Anderlecht</v>
          </cell>
          <cell r="P57" t="str">
            <v>Brussel Hoofdstedelijk Gewest</v>
          </cell>
          <cell r="Z57">
            <v>43556</v>
          </cell>
        </row>
        <row r="58">
          <cell r="D58" t="str">
            <v>Centrum Voor Geestelijke Gezondheidszorg Waas En Dender</v>
          </cell>
          <cell r="F58" t="str">
            <v>CGG Waas en Dender - Vestiging Dendermonde</v>
          </cell>
          <cell r="G58" t="str">
            <v>Stookplaatsrenovatie</v>
          </cell>
          <cell r="H58">
            <v>6021.6</v>
          </cell>
          <cell r="N58" t="str">
            <v>Sint-Niklaas</v>
          </cell>
          <cell r="P58" t="str">
            <v>Oost-Vlaanderen</v>
          </cell>
          <cell r="Z58">
            <v>43552</v>
          </cell>
        </row>
        <row r="59">
          <cell r="D59" t="str">
            <v>CENTRUM VOOR INTEGRALE GEZINSZORG VOGELZANG</v>
          </cell>
          <cell r="F59" t="str">
            <v>CIG Vogelzang 43</v>
          </cell>
          <cell r="G59" t="str">
            <v>Isoleren pompen/kranen/hydraulica</v>
          </cell>
          <cell r="H59">
            <v>33</v>
          </cell>
          <cell r="N59" t="str">
            <v>Sint-Pieters-Woluwe</v>
          </cell>
          <cell r="P59" t="str">
            <v>Brussel Hoofdstedelijk Gewest</v>
          </cell>
          <cell r="Z59">
            <v>43553</v>
          </cell>
        </row>
        <row r="60">
          <cell r="D60" t="str">
            <v>CENTRUM VOOR INTEGRALE GEZINSZORG VOGELZANG</v>
          </cell>
          <cell r="F60" t="str">
            <v>CIG Vogelzang 43</v>
          </cell>
          <cell r="G60" t="str">
            <v>Renovatie SWW</v>
          </cell>
          <cell r="H60">
            <v>239</v>
          </cell>
          <cell r="N60" t="str">
            <v>Sint-Pieters-Woluwe</v>
          </cell>
          <cell r="P60" t="str">
            <v>Brussel Hoofdstedelijk Gewest</v>
          </cell>
          <cell r="Z60">
            <v>43553</v>
          </cell>
        </row>
        <row r="61">
          <cell r="D61" t="str">
            <v>CENTRUM VOOR INTEGRALE GEZINSZORG VOGELZANG</v>
          </cell>
          <cell r="F61" t="str">
            <v>CIG Vogelzang 43</v>
          </cell>
          <cell r="G61" t="str">
            <v>Renovatie SWW</v>
          </cell>
          <cell r="H61">
            <v>1350</v>
          </cell>
          <cell r="N61" t="str">
            <v>Sint-Pieters-Woluwe</v>
          </cell>
          <cell r="P61" t="str">
            <v>Brussel Hoofdstedelijk Gewest</v>
          </cell>
          <cell r="Z61">
            <v>43553</v>
          </cell>
        </row>
        <row r="62">
          <cell r="D62" t="str">
            <v>CENTRUM VOOR INTEGRALE GEZINSZORG VOGELZANG</v>
          </cell>
          <cell r="F62" t="str">
            <v>CIG Vogelzang 44</v>
          </cell>
          <cell r="G62" t="str">
            <v>Dakisolatie</v>
          </cell>
          <cell r="H62">
            <v>12121.8</v>
          </cell>
          <cell r="N62" t="str">
            <v>Sint-Pieters-Woluwe</v>
          </cell>
          <cell r="P62" t="str">
            <v>Brussel Hoofdstedelijk Gewest</v>
          </cell>
          <cell r="Z62">
            <v>43553</v>
          </cell>
        </row>
        <row r="63">
          <cell r="D63" t="str">
            <v>CENTRUM VOOR INTEGRALE GEZINSZORG VOGELZANG</v>
          </cell>
          <cell r="F63" t="str">
            <v>CIG Vogelzang 44</v>
          </cell>
          <cell r="G63" t="str">
            <v>Dakisolatie</v>
          </cell>
          <cell r="H63">
            <v>2918.4</v>
          </cell>
          <cell r="N63" t="str">
            <v>Sint-Pieters-Woluwe</v>
          </cell>
          <cell r="P63" t="str">
            <v>Brussel Hoofdstedelijk Gewest</v>
          </cell>
          <cell r="Z63">
            <v>43553</v>
          </cell>
        </row>
        <row r="64">
          <cell r="D64" t="str">
            <v>CENTRUM VOOR INTEGRALE GEZINSZORG VOGELZANG</v>
          </cell>
          <cell r="F64" t="str">
            <v>CIG Vogelzang 44</v>
          </cell>
          <cell r="G64" t="str">
            <v>Muurisolatie</v>
          </cell>
          <cell r="H64">
            <v>15172.8</v>
          </cell>
          <cell r="N64" t="str">
            <v>Sint-Pieters-Woluwe</v>
          </cell>
          <cell r="P64" t="str">
            <v>Brussel Hoofdstedelijk Gewest</v>
          </cell>
          <cell r="Z64">
            <v>43553</v>
          </cell>
        </row>
        <row r="65">
          <cell r="D65" t="str">
            <v>CENTRUM VOOR INTEGRALE GEZINSZORG VOGELZANG</v>
          </cell>
          <cell r="F65" t="str">
            <v>CIG Vogelzang 44</v>
          </cell>
          <cell r="G65" t="str">
            <v>Regeltechn. verwarming</v>
          </cell>
          <cell r="H65">
            <v>65</v>
          </cell>
          <cell r="N65" t="str">
            <v>Sint-Pieters-Woluwe</v>
          </cell>
          <cell r="P65" t="str">
            <v>Brussel Hoofdstedelijk Gewest</v>
          </cell>
          <cell r="Z65">
            <v>43553</v>
          </cell>
        </row>
        <row r="66">
          <cell r="D66" t="str">
            <v>CENTRUM VOOR INTEGRALE GEZINSZORG VOGELZANG</v>
          </cell>
          <cell r="F66" t="str">
            <v>CIG Vogelzang 44</v>
          </cell>
          <cell r="G66" t="str">
            <v>Schrijnwerkrenovatie</v>
          </cell>
          <cell r="H66">
            <v>5940</v>
          </cell>
          <cell r="N66" t="str">
            <v>Sint-Pieters-Woluwe</v>
          </cell>
          <cell r="P66" t="str">
            <v>Brussel Hoofdstedelijk Gewest</v>
          </cell>
          <cell r="Z66">
            <v>43553</v>
          </cell>
        </row>
        <row r="67">
          <cell r="D67" t="str">
            <v>CENTRUM VOOR INTEGRALE GEZINSZORG VOGELZANG</v>
          </cell>
          <cell r="F67" t="str">
            <v>CIG Vogelzang 44</v>
          </cell>
          <cell r="G67" t="str">
            <v>Stookplaatsrenovatie</v>
          </cell>
          <cell r="H67">
            <v>8108.4</v>
          </cell>
          <cell r="N67" t="str">
            <v>Sint-Pieters-Woluwe</v>
          </cell>
          <cell r="P67" t="str">
            <v>Brussel Hoofdstedelijk Gewest</v>
          </cell>
          <cell r="Z67">
            <v>43553</v>
          </cell>
        </row>
        <row r="68">
          <cell r="D68" t="str">
            <v>CENTRUM VOOR INTEGRALE GEZINSZORG VOGELZANG</v>
          </cell>
          <cell r="F68" t="str">
            <v>CIG Vogelzang 44</v>
          </cell>
          <cell r="G68" t="str">
            <v>Vloerisolatie</v>
          </cell>
          <cell r="H68">
            <v>2385</v>
          </cell>
          <cell r="N68" t="str">
            <v>Sint-Pieters-Woluwe</v>
          </cell>
          <cell r="P68" t="str">
            <v>Brussel Hoofdstedelijk Gewest</v>
          </cell>
          <cell r="Z68">
            <v>43553</v>
          </cell>
        </row>
        <row r="69">
          <cell r="D69" t="str">
            <v>De Meander</v>
          </cell>
          <cell r="F69" t="str">
            <v>Bezigheidscentrum</v>
          </cell>
          <cell r="G69" t="str">
            <v>Stookplaatsrenovatie</v>
          </cell>
          <cell r="H69">
            <v>24000</v>
          </cell>
          <cell r="N69" t="str">
            <v>Dilsen-Stokkem</v>
          </cell>
          <cell r="P69" t="str">
            <v>Limburg</v>
          </cell>
          <cell r="Z69">
            <v>43556</v>
          </cell>
        </row>
        <row r="70">
          <cell r="D70" t="str">
            <v>De Meander</v>
          </cell>
          <cell r="F70" t="str">
            <v>MFC (Alpenroos + Egel)</v>
          </cell>
          <cell r="G70" t="str">
            <v>Stookplaatsrenovatie</v>
          </cell>
          <cell r="H70">
            <v>30000</v>
          </cell>
          <cell r="N70" t="str">
            <v>Dilsen-Stokkem</v>
          </cell>
          <cell r="P70" t="str">
            <v>Limburg</v>
          </cell>
          <cell r="Z70">
            <v>43556</v>
          </cell>
        </row>
        <row r="71">
          <cell r="D71" t="str">
            <v>De Vogelzang</v>
          </cell>
          <cell r="F71" t="str">
            <v>CIG Vogelzang 41A</v>
          </cell>
          <cell r="G71" t="str">
            <v>Dakisolatie</v>
          </cell>
          <cell r="H71">
            <v>7777</v>
          </cell>
          <cell r="N71" t="str">
            <v>Sint-Pieters-Woluwe</v>
          </cell>
          <cell r="P71" t="str">
            <v>Brussel Hoofdstedelijk Gewest</v>
          </cell>
          <cell r="Z71">
            <v>43553</v>
          </cell>
        </row>
        <row r="72">
          <cell r="D72" t="str">
            <v>De Vogelzang</v>
          </cell>
          <cell r="F72" t="str">
            <v>CIG Vogelzang 41A</v>
          </cell>
          <cell r="G72" t="str">
            <v>Muurisolatie</v>
          </cell>
          <cell r="H72">
            <v>14385</v>
          </cell>
          <cell r="N72" t="str">
            <v>Sint-Pieters-Woluwe</v>
          </cell>
          <cell r="P72" t="str">
            <v>Brussel Hoofdstedelijk Gewest</v>
          </cell>
          <cell r="Z72">
            <v>43553</v>
          </cell>
        </row>
        <row r="73">
          <cell r="D73" t="str">
            <v>De Vogelzang</v>
          </cell>
          <cell r="F73" t="str">
            <v>CIG Vogelzang 41A</v>
          </cell>
          <cell r="G73" t="str">
            <v>Overige</v>
          </cell>
          <cell r="H73">
            <v>279</v>
          </cell>
          <cell r="N73" t="str">
            <v>Sint-Pieters-Woluwe</v>
          </cell>
          <cell r="P73" t="str">
            <v>Brussel Hoofdstedelijk Gewest</v>
          </cell>
          <cell r="Z73">
            <v>43553</v>
          </cell>
        </row>
        <row r="74">
          <cell r="D74" t="str">
            <v>De Vogelzang</v>
          </cell>
          <cell r="F74" t="str">
            <v>CIG Vogelzang 41A</v>
          </cell>
          <cell r="G74" t="str">
            <v>Renovatie SWW</v>
          </cell>
          <cell r="H74">
            <v>1457</v>
          </cell>
          <cell r="N74" t="str">
            <v>Sint-Pieters-Woluwe</v>
          </cell>
          <cell r="P74" t="str">
            <v>Brussel Hoofdstedelijk Gewest</v>
          </cell>
          <cell r="Z74">
            <v>43553</v>
          </cell>
        </row>
        <row r="75">
          <cell r="D75" t="str">
            <v>De Vogelzang</v>
          </cell>
          <cell r="F75" t="str">
            <v>CIG Vogelzang 41A</v>
          </cell>
          <cell r="G75" t="str">
            <v>Renovatie SWW</v>
          </cell>
          <cell r="H75">
            <v>1770</v>
          </cell>
          <cell r="N75" t="str">
            <v>Sint-Pieters-Woluwe</v>
          </cell>
          <cell r="P75" t="str">
            <v>Brussel Hoofdstedelijk Gewest</v>
          </cell>
          <cell r="Z75">
            <v>43553</v>
          </cell>
        </row>
        <row r="76">
          <cell r="D76" t="str">
            <v>De Vogelzang</v>
          </cell>
          <cell r="F76" t="str">
            <v>CIG Vogelzang 41A</v>
          </cell>
          <cell r="G76" t="str">
            <v>Stookplaatsrenovatie</v>
          </cell>
          <cell r="H76">
            <v>11739.42</v>
          </cell>
          <cell r="N76" t="str">
            <v>Sint-Pieters-Woluwe</v>
          </cell>
          <cell r="P76" t="str">
            <v>Brussel Hoofdstedelijk Gewest</v>
          </cell>
          <cell r="Z76">
            <v>43553</v>
          </cell>
        </row>
        <row r="77">
          <cell r="D77" t="str">
            <v>De Vogelzang</v>
          </cell>
          <cell r="F77" t="str">
            <v>CIG Vogelzang 41A</v>
          </cell>
          <cell r="G77" t="str">
            <v>Vloerisolatie</v>
          </cell>
          <cell r="H77">
            <v>2627</v>
          </cell>
          <cell r="N77" t="str">
            <v>Sint-Pieters-Woluwe</v>
          </cell>
          <cell r="P77" t="str">
            <v>Brussel Hoofdstedelijk Gewest</v>
          </cell>
          <cell r="Z77">
            <v>43553</v>
          </cell>
        </row>
        <row r="78">
          <cell r="D78" t="str">
            <v>De Walhoeve</v>
          </cell>
          <cell r="F78" t="str">
            <v>vzw De Walhoeve</v>
          </cell>
          <cell r="G78" t="str">
            <v>Isoleren pompen/kranen/hydraulica</v>
          </cell>
          <cell r="H78">
            <v>2661</v>
          </cell>
          <cell r="N78" t="str">
            <v>Vleteren</v>
          </cell>
          <cell r="P78" t="str">
            <v>West-Vlaanderen</v>
          </cell>
          <cell r="Z78">
            <v>43553</v>
          </cell>
        </row>
        <row r="79">
          <cell r="D79" t="str">
            <v>De Walhoeve</v>
          </cell>
          <cell r="F79" t="str">
            <v>vzw De Walhoeve</v>
          </cell>
          <cell r="G79" t="str">
            <v>Isoleren pompen/kranen/hydraulica</v>
          </cell>
          <cell r="H79">
            <v>1380</v>
          </cell>
          <cell r="N79" t="str">
            <v>Vleteren</v>
          </cell>
          <cell r="P79" t="str">
            <v>West-Vlaanderen</v>
          </cell>
          <cell r="Z79">
            <v>43553</v>
          </cell>
        </row>
        <row r="80">
          <cell r="D80" t="str">
            <v>De Walhoeve</v>
          </cell>
          <cell r="F80" t="str">
            <v>vzw De Walhoeve</v>
          </cell>
          <cell r="G80" t="str">
            <v>Schrijnwerkrenovatie</v>
          </cell>
          <cell r="H80">
            <v>18120</v>
          </cell>
          <cell r="N80" t="str">
            <v>Vleteren</v>
          </cell>
          <cell r="P80" t="str">
            <v>West-Vlaanderen</v>
          </cell>
          <cell r="Z80">
            <v>43553</v>
          </cell>
        </row>
        <row r="81">
          <cell r="D81" t="str">
            <v>Dominiek Savio Instituut, Centrum Voor Personen Met Een Handicap</v>
          </cell>
          <cell r="F81" t="str">
            <v>Verrekijker</v>
          </cell>
          <cell r="G81" t="str">
            <v>Muurisolatie</v>
          </cell>
          <cell r="H81">
            <v>3115</v>
          </cell>
          <cell r="N81" t="str">
            <v>Hooglede</v>
          </cell>
          <cell r="P81" t="str">
            <v>West-Vlaanderen</v>
          </cell>
          <cell r="Z81">
            <v>43556</v>
          </cell>
        </row>
        <row r="82">
          <cell r="D82" t="str">
            <v>Duin En Polder</v>
          </cell>
          <cell r="F82" t="str">
            <v>Den Uytkant</v>
          </cell>
          <cell r="G82" t="str">
            <v>Sensibilisering</v>
          </cell>
          <cell r="H82">
            <v>324</v>
          </cell>
          <cell r="N82" t="str">
            <v>Diksmuide</v>
          </cell>
          <cell r="P82" t="str">
            <v>West-Vlaanderen</v>
          </cell>
          <cell r="Z82">
            <v>43556</v>
          </cell>
        </row>
        <row r="83">
          <cell r="D83" t="str">
            <v>Duin En Polder</v>
          </cell>
          <cell r="F83" t="str">
            <v>Den Uytkant</v>
          </cell>
          <cell r="G83" t="str">
            <v>Stookplaatsrenovatie</v>
          </cell>
          <cell r="H83">
            <v>28</v>
          </cell>
          <cell r="N83" t="str">
            <v>Diksmuide</v>
          </cell>
          <cell r="P83" t="str">
            <v>West-Vlaanderen</v>
          </cell>
          <cell r="Z83">
            <v>43556</v>
          </cell>
        </row>
        <row r="84">
          <cell r="D84" t="str">
            <v>Duin En Polder</v>
          </cell>
          <cell r="F84" t="str">
            <v>Het Atelier</v>
          </cell>
          <cell r="G84" t="str">
            <v>Gebouwisolatie</v>
          </cell>
          <cell r="H84">
            <v>3801</v>
          </cell>
          <cell r="N84" t="str">
            <v>Diksmuide</v>
          </cell>
          <cell r="P84" t="str">
            <v>West-Vlaanderen</v>
          </cell>
          <cell r="Z84">
            <v>43556</v>
          </cell>
        </row>
        <row r="85">
          <cell r="D85" t="str">
            <v>Duin En Polder</v>
          </cell>
          <cell r="F85" t="str">
            <v>Het Atelier</v>
          </cell>
          <cell r="G85" t="str">
            <v>Gebouwisolatie</v>
          </cell>
          <cell r="H85">
            <v>216</v>
          </cell>
          <cell r="N85" t="str">
            <v>Diksmuide</v>
          </cell>
          <cell r="P85" t="str">
            <v>West-Vlaanderen</v>
          </cell>
          <cell r="Z85">
            <v>43556</v>
          </cell>
        </row>
        <row r="86">
          <cell r="D86" t="str">
            <v>Duin En Polder</v>
          </cell>
          <cell r="F86" t="str">
            <v>Het Polderhuis</v>
          </cell>
          <cell r="G86" t="str">
            <v>Comfortverhoging</v>
          </cell>
          <cell r="H86">
            <v>352</v>
          </cell>
          <cell r="N86" t="str">
            <v>Diksmuide</v>
          </cell>
          <cell r="P86" t="str">
            <v>West-Vlaanderen</v>
          </cell>
          <cell r="Z86">
            <v>43556</v>
          </cell>
        </row>
        <row r="87">
          <cell r="D87" t="str">
            <v>Duin En Polder</v>
          </cell>
          <cell r="F87" t="str">
            <v>Hof ter Bloemmolens</v>
          </cell>
          <cell r="G87" t="str">
            <v>Stookplaatsrenovatie</v>
          </cell>
          <cell r="H87">
            <v>636</v>
          </cell>
          <cell r="N87" t="str">
            <v>Diksmuide</v>
          </cell>
          <cell r="P87" t="str">
            <v>West-Vlaanderen</v>
          </cell>
          <cell r="Z87">
            <v>43556</v>
          </cell>
        </row>
        <row r="88">
          <cell r="D88" t="str">
            <v>Duin En Polder</v>
          </cell>
          <cell r="F88" t="str">
            <v>Hof ter Bloemmolens 35</v>
          </cell>
          <cell r="G88" t="str">
            <v>Stookplaatsrenovatie</v>
          </cell>
          <cell r="H88">
            <v>453</v>
          </cell>
          <cell r="N88" t="str">
            <v>Diksmuide</v>
          </cell>
          <cell r="P88" t="str">
            <v>West-Vlaanderen</v>
          </cell>
          <cell r="Z88">
            <v>43556</v>
          </cell>
        </row>
        <row r="89">
          <cell r="D89" t="str">
            <v>Elegast</v>
          </cell>
          <cell r="F89" t="str">
            <v>Harmonie</v>
          </cell>
          <cell r="G89" t="str">
            <v>Dakisolatie</v>
          </cell>
          <cell r="H89">
            <v>75000</v>
          </cell>
          <cell r="N89" t="str">
            <v>Antwerpen</v>
          </cell>
          <cell r="P89" t="str">
            <v>Antwerpen</v>
          </cell>
          <cell r="Z89">
            <v>43556</v>
          </cell>
        </row>
        <row r="90">
          <cell r="D90" t="str">
            <v>Elegast</v>
          </cell>
          <cell r="F90" t="str">
            <v>Harmonie</v>
          </cell>
          <cell r="G90" t="str">
            <v>Renovatie beglazing</v>
          </cell>
          <cell r="H90">
            <v>30000</v>
          </cell>
          <cell r="N90" t="str">
            <v>Antwerpen</v>
          </cell>
          <cell r="P90" t="str">
            <v>Antwerpen</v>
          </cell>
          <cell r="Z90">
            <v>43556</v>
          </cell>
        </row>
        <row r="91">
          <cell r="D91" t="str">
            <v>Emmaüs</v>
          </cell>
          <cell r="F91" t="str">
            <v>Beschut Wonen Este (Gebouw 01/59)</v>
          </cell>
          <cell r="G91" t="str">
            <v>Isoleren leidingen</v>
          </cell>
          <cell r="H91">
            <v>55</v>
          </cell>
          <cell r="N91" t="str">
            <v>Mechelen</v>
          </cell>
          <cell r="P91" t="str">
            <v>Antwerpen</v>
          </cell>
          <cell r="Z91">
            <v>43556</v>
          </cell>
        </row>
        <row r="92">
          <cell r="D92" t="str">
            <v>Emmaüs</v>
          </cell>
          <cell r="F92" t="str">
            <v>Beschut Wonen Este (Gebouw 01/59)</v>
          </cell>
          <cell r="G92" t="str">
            <v>Isoleren pompen/kranen/hydraulica</v>
          </cell>
          <cell r="H92">
            <v>1590</v>
          </cell>
          <cell r="N92" t="str">
            <v>Mechelen</v>
          </cell>
          <cell r="P92" t="str">
            <v>Antwerpen</v>
          </cell>
          <cell r="Z92">
            <v>43556</v>
          </cell>
        </row>
        <row r="93">
          <cell r="D93" t="str">
            <v>Emmaüs</v>
          </cell>
          <cell r="F93" t="str">
            <v>Beschut Wonen Este (Gebouw 02/05)</v>
          </cell>
          <cell r="G93" t="str">
            <v>Isoleren pompen/kranen/hydraulica</v>
          </cell>
          <cell r="H93">
            <v>690</v>
          </cell>
          <cell r="N93" t="str">
            <v>Mechelen</v>
          </cell>
          <cell r="P93" t="str">
            <v>Antwerpen</v>
          </cell>
          <cell r="Z93">
            <v>43556</v>
          </cell>
        </row>
        <row r="94">
          <cell r="D94" t="str">
            <v>Emmaüs</v>
          </cell>
          <cell r="F94" t="str">
            <v>Beschut Wonen Este (Gebouw 02/31)</v>
          </cell>
          <cell r="G94" t="str">
            <v>Isoleren pompen/kranen/hydraulica</v>
          </cell>
          <cell r="H94">
            <v>900</v>
          </cell>
          <cell r="N94" t="str">
            <v>Mechelen</v>
          </cell>
          <cell r="P94" t="str">
            <v>Antwerpen</v>
          </cell>
          <cell r="Z94">
            <v>43556</v>
          </cell>
        </row>
        <row r="95">
          <cell r="D95" t="str">
            <v>Emmaüs</v>
          </cell>
          <cell r="F95" t="str">
            <v>Beschut Wonen Este (Gebouw 02/31)</v>
          </cell>
          <cell r="G95" t="str">
            <v>Vervangen pompen</v>
          </cell>
          <cell r="H95">
            <v>516</v>
          </cell>
          <cell r="N95" t="str">
            <v>Mechelen</v>
          </cell>
          <cell r="P95" t="str">
            <v>Antwerpen</v>
          </cell>
          <cell r="Z95">
            <v>43556</v>
          </cell>
        </row>
        <row r="96">
          <cell r="D96" t="str">
            <v>Emmaüs</v>
          </cell>
          <cell r="F96" t="str">
            <v>Beschut Wonen Este (Gebouw 03/01)</v>
          </cell>
          <cell r="G96" t="str">
            <v>Isoleren pompen/kranen/hydraulica</v>
          </cell>
          <cell r="H96">
            <v>300</v>
          </cell>
          <cell r="N96" t="str">
            <v>Mechelen</v>
          </cell>
          <cell r="P96" t="str">
            <v>Antwerpen</v>
          </cell>
          <cell r="Z96">
            <v>43556</v>
          </cell>
        </row>
        <row r="97">
          <cell r="D97" t="str">
            <v>Emmaüs</v>
          </cell>
          <cell r="F97" t="str">
            <v>Beschut Wonen Este (Gebouw 03/01)</v>
          </cell>
          <cell r="G97" t="str">
            <v>Vervangen pompen</v>
          </cell>
          <cell r="H97">
            <v>450</v>
          </cell>
          <cell r="N97" t="str">
            <v>Mechelen</v>
          </cell>
          <cell r="P97" t="str">
            <v>Antwerpen</v>
          </cell>
          <cell r="Z97">
            <v>43556</v>
          </cell>
        </row>
        <row r="98">
          <cell r="D98" t="str">
            <v>Emmaüs</v>
          </cell>
          <cell r="F98" t="str">
            <v>CKG (Gebouw 02/03)</v>
          </cell>
          <cell r="G98" t="str">
            <v>Isoleren leidingen</v>
          </cell>
          <cell r="H98">
            <v>138</v>
          </cell>
          <cell r="N98" t="str">
            <v>Mechelen</v>
          </cell>
          <cell r="P98" t="str">
            <v>Antwerpen</v>
          </cell>
          <cell r="Z98">
            <v>43556</v>
          </cell>
        </row>
        <row r="99">
          <cell r="D99" t="str">
            <v>Emmaüs</v>
          </cell>
          <cell r="F99" t="str">
            <v>CKG (Gebouw 02/03)</v>
          </cell>
          <cell r="G99" t="str">
            <v>Isoleren pompen/kranen/hydraulica</v>
          </cell>
          <cell r="H99">
            <v>4200</v>
          </cell>
          <cell r="N99" t="str">
            <v>Mechelen</v>
          </cell>
          <cell r="P99" t="str">
            <v>Antwerpen</v>
          </cell>
          <cell r="Z99">
            <v>43556</v>
          </cell>
        </row>
        <row r="100">
          <cell r="D100" t="str">
            <v>Emmaüs</v>
          </cell>
          <cell r="F100" t="str">
            <v>CKG (Gebouw 02/03)</v>
          </cell>
          <cell r="G100" t="str">
            <v>Vervangen pompen</v>
          </cell>
          <cell r="H100">
            <v>4800</v>
          </cell>
          <cell r="N100" t="str">
            <v>Mechelen</v>
          </cell>
          <cell r="P100" t="str">
            <v>Antwerpen</v>
          </cell>
          <cell r="Z100">
            <v>43556</v>
          </cell>
        </row>
        <row r="101">
          <cell r="D101" t="str">
            <v>Emmaüs</v>
          </cell>
          <cell r="F101" t="str">
            <v>DVC 't Zwart Goor (Amanis)</v>
          </cell>
          <cell r="G101" t="str">
            <v>Zonneboiler</v>
          </cell>
          <cell r="H101">
            <v>30000</v>
          </cell>
          <cell r="N101" t="str">
            <v>Mechelen</v>
          </cell>
          <cell r="P101" t="str">
            <v>Antwerpen</v>
          </cell>
          <cell r="Z101">
            <v>43556</v>
          </cell>
        </row>
        <row r="102">
          <cell r="D102" t="str">
            <v>Emmaüs</v>
          </cell>
          <cell r="F102" t="str">
            <v>Jeugdzorg Emmaüs (Griffoen)</v>
          </cell>
          <cell r="G102" t="str">
            <v>Dakisolatie</v>
          </cell>
          <cell r="H102">
            <v>7320</v>
          </cell>
          <cell r="N102" t="str">
            <v>Mechelen</v>
          </cell>
          <cell r="P102" t="str">
            <v>Antwerpen</v>
          </cell>
          <cell r="Z102">
            <v>43556</v>
          </cell>
        </row>
        <row r="103">
          <cell r="D103" t="str">
            <v>Emmaüs</v>
          </cell>
          <cell r="F103" t="str">
            <v>Jeugdzorg Emmaüs (Griffoen)</v>
          </cell>
          <cell r="G103" t="str">
            <v>Stookplaatsrenovatie</v>
          </cell>
          <cell r="H103">
            <v>24000</v>
          </cell>
          <cell r="N103" t="str">
            <v>Mechelen</v>
          </cell>
          <cell r="P103" t="str">
            <v>Antwerpen</v>
          </cell>
          <cell r="Z103">
            <v>43556</v>
          </cell>
        </row>
        <row r="104">
          <cell r="D104" t="str">
            <v>Emmaüs</v>
          </cell>
          <cell r="F104" t="str">
            <v>Jeugdzorg Emmaüs (Griffoen)</v>
          </cell>
          <cell r="G104" t="str">
            <v>Stookplaatsrenovatie</v>
          </cell>
          <cell r="H104">
            <v>14400</v>
          </cell>
          <cell r="N104" t="str">
            <v>Mechelen</v>
          </cell>
          <cell r="P104" t="str">
            <v>Antwerpen</v>
          </cell>
          <cell r="Z104">
            <v>43556</v>
          </cell>
        </row>
        <row r="105">
          <cell r="D105" t="str">
            <v>Emmaüs</v>
          </cell>
          <cell r="F105" t="str">
            <v>Jeugdzorg Emmaüs (Studiosysteem)</v>
          </cell>
          <cell r="G105" t="str">
            <v>Stookplaatsrenovatie</v>
          </cell>
          <cell r="H105">
            <v>7800</v>
          </cell>
          <cell r="N105" t="str">
            <v>Mechelen</v>
          </cell>
          <cell r="P105" t="str">
            <v>Antwerpen</v>
          </cell>
          <cell r="Z105">
            <v>43556</v>
          </cell>
        </row>
        <row r="106">
          <cell r="D106" t="str">
            <v>Emmaüs</v>
          </cell>
          <cell r="F106" t="str">
            <v>Jeugdzorg Emmaüs (Villa)</v>
          </cell>
          <cell r="G106" t="str">
            <v>Dakisolatie</v>
          </cell>
          <cell r="H106">
            <v>1584</v>
          </cell>
          <cell r="N106" t="str">
            <v>Mechelen</v>
          </cell>
          <cell r="P106" t="str">
            <v>Antwerpen</v>
          </cell>
          <cell r="Z106">
            <v>43556</v>
          </cell>
        </row>
        <row r="107">
          <cell r="D107" t="str">
            <v>Emmaüs</v>
          </cell>
          <cell r="F107" t="str">
            <v>Jeugdzorg Emmaüs (Villa)</v>
          </cell>
          <cell r="G107" t="str">
            <v>Renovatie beglazing</v>
          </cell>
          <cell r="H107">
            <v>5100</v>
          </cell>
          <cell r="N107" t="str">
            <v>Mechelen</v>
          </cell>
          <cell r="P107" t="str">
            <v>Antwerpen</v>
          </cell>
          <cell r="Z107">
            <v>43556</v>
          </cell>
        </row>
        <row r="108">
          <cell r="D108" t="str">
            <v>Emmaüs</v>
          </cell>
          <cell r="F108" t="str">
            <v>Kinderdagverblijf De Hummeltjes (Gebouw 01/30)</v>
          </cell>
          <cell r="G108" t="str">
            <v>Isoleren pompen/kranen/hydraulica</v>
          </cell>
          <cell r="H108">
            <v>3300</v>
          </cell>
          <cell r="N108" t="str">
            <v>Mechelen</v>
          </cell>
          <cell r="P108" t="str">
            <v>Antwerpen</v>
          </cell>
          <cell r="Z108">
            <v>43556</v>
          </cell>
        </row>
        <row r="109">
          <cell r="D109" t="str">
            <v>Emmaüs</v>
          </cell>
          <cell r="F109" t="str">
            <v>Merksplas villa 3&amp;4</v>
          </cell>
          <cell r="G109" t="str">
            <v>Renovatie SWW</v>
          </cell>
          <cell r="H109">
            <v>5400</v>
          </cell>
          <cell r="N109" t="str">
            <v>Mechelen</v>
          </cell>
          <cell r="P109" t="str">
            <v>Antwerpen</v>
          </cell>
          <cell r="Z109">
            <v>43556</v>
          </cell>
        </row>
        <row r="110">
          <cell r="D110" t="str">
            <v>Emmaüs</v>
          </cell>
          <cell r="F110" t="str">
            <v>Psychatrisch Verzorgingstehuis Duffel (Gebouw 01/50)</v>
          </cell>
          <cell r="G110" t="str">
            <v>Isoleren leidingen</v>
          </cell>
          <cell r="H110">
            <v>152</v>
          </cell>
          <cell r="N110" t="str">
            <v>Mechelen</v>
          </cell>
          <cell r="P110" t="str">
            <v>Antwerpen</v>
          </cell>
          <cell r="Z110">
            <v>43556</v>
          </cell>
        </row>
        <row r="111">
          <cell r="D111" t="str">
            <v>Emmaüs</v>
          </cell>
          <cell r="F111" t="str">
            <v>Psychatrisch Verzorgingstehuis Duffel (Gebouw 01/50)</v>
          </cell>
          <cell r="G111" t="str">
            <v>Isoleren pompen/kranen/hydraulica</v>
          </cell>
          <cell r="H111">
            <v>2915</v>
          </cell>
          <cell r="N111" t="str">
            <v>Mechelen</v>
          </cell>
          <cell r="P111" t="str">
            <v>Antwerpen</v>
          </cell>
          <cell r="Z111">
            <v>43556</v>
          </cell>
        </row>
        <row r="112">
          <cell r="D112" t="str">
            <v>Emmaüs</v>
          </cell>
          <cell r="F112" t="str">
            <v>Psychatrisch Verzorgingstehuis Duffel (Gebouw 01/50)</v>
          </cell>
          <cell r="G112" t="str">
            <v>Renovatie ventilatie</v>
          </cell>
          <cell r="H112">
            <v>36000</v>
          </cell>
          <cell r="N112" t="str">
            <v>Mechelen</v>
          </cell>
          <cell r="P112" t="str">
            <v>Antwerpen</v>
          </cell>
          <cell r="Z112">
            <v>43556</v>
          </cell>
        </row>
        <row r="113">
          <cell r="D113" t="str">
            <v>Emmaüs</v>
          </cell>
          <cell r="F113" t="str">
            <v>Psychatrisch Verzorgingstehuis Duffel (Gebouw 01/50)</v>
          </cell>
          <cell r="G113" t="str">
            <v>Vervangen pompen</v>
          </cell>
          <cell r="H113">
            <v>1770</v>
          </cell>
          <cell r="N113" t="str">
            <v>Mechelen</v>
          </cell>
          <cell r="P113" t="str">
            <v>Antwerpen</v>
          </cell>
          <cell r="Z113">
            <v>43556</v>
          </cell>
        </row>
        <row r="114">
          <cell r="D114" t="str">
            <v>Emmaüs</v>
          </cell>
          <cell r="F114" t="str">
            <v>Psychiatrisch Ziekenhuis Duffel (Gebouw 03)</v>
          </cell>
          <cell r="G114" t="str">
            <v>Regeltechn. verwarming</v>
          </cell>
          <cell r="H114">
            <v>239</v>
          </cell>
          <cell r="N114" t="str">
            <v>Mechelen</v>
          </cell>
          <cell r="P114" t="str">
            <v>Antwerpen</v>
          </cell>
          <cell r="Z114">
            <v>43556</v>
          </cell>
        </row>
        <row r="115">
          <cell r="D115" t="str">
            <v>Emmaüs</v>
          </cell>
          <cell r="F115" t="str">
            <v>Psychiatrisch Ziekenhuis Duffel (Gebouw 03)</v>
          </cell>
          <cell r="G115" t="str">
            <v>Vervangen pompen</v>
          </cell>
          <cell r="H115">
            <v>459</v>
          </cell>
          <cell r="N115" t="str">
            <v>Mechelen</v>
          </cell>
          <cell r="P115" t="str">
            <v>Antwerpen</v>
          </cell>
          <cell r="Z115">
            <v>43556</v>
          </cell>
        </row>
        <row r="116">
          <cell r="D116" t="str">
            <v>Emmaüs</v>
          </cell>
          <cell r="F116" t="str">
            <v>Psychiatrisch Ziekenhuis Duffel (Gebouw 04)</v>
          </cell>
          <cell r="G116" t="str">
            <v>Isoleren leidingen</v>
          </cell>
          <cell r="H116">
            <v>240</v>
          </cell>
          <cell r="N116" t="str">
            <v>Mechelen</v>
          </cell>
          <cell r="P116" t="str">
            <v>Antwerpen</v>
          </cell>
          <cell r="Z116">
            <v>43556</v>
          </cell>
        </row>
        <row r="117">
          <cell r="D117" t="str">
            <v>Emmaüs</v>
          </cell>
          <cell r="F117" t="str">
            <v>Psychiatrisch Ziekenhuis Duffel (Gebouw 04)</v>
          </cell>
          <cell r="G117" t="str">
            <v>Regeltechn. verwarming</v>
          </cell>
          <cell r="H117">
            <v>870</v>
          </cell>
          <cell r="N117" t="str">
            <v>Mechelen</v>
          </cell>
          <cell r="P117" t="str">
            <v>Antwerpen</v>
          </cell>
          <cell r="Z117">
            <v>43556</v>
          </cell>
        </row>
        <row r="118">
          <cell r="D118" t="str">
            <v>Emmaüs</v>
          </cell>
          <cell r="F118" t="str">
            <v>Psychiatrisch Ziekenhuis Duffel (Gebouw 04)</v>
          </cell>
          <cell r="G118" t="str">
            <v>Renovatie SWW</v>
          </cell>
          <cell r="H118">
            <v>420</v>
          </cell>
          <cell r="N118" t="str">
            <v>Mechelen</v>
          </cell>
          <cell r="P118" t="str">
            <v>Antwerpen</v>
          </cell>
          <cell r="Z118">
            <v>43556</v>
          </cell>
        </row>
        <row r="119">
          <cell r="D119" t="str">
            <v>Emmaüs</v>
          </cell>
          <cell r="F119" t="str">
            <v>Psychiatrisch Ziekenhuis Duffel (Gebouw 05)</v>
          </cell>
          <cell r="G119" t="str">
            <v>Isoleren pompen/kranen/hydraulica</v>
          </cell>
          <cell r="H119">
            <v>198</v>
          </cell>
          <cell r="N119" t="str">
            <v>Mechelen</v>
          </cell>
          <cell r="P119" t="str">
            <v>Antwerpen</v>
          </cell>
          <cell r="Z119">
            <v>43556</v>
          </cell>
        </row>
        <row r="120">
          <cell r="D120" t="str">
            <v>Emmaüs</v>
          </cell>
          <cell r="F120" t="str">
            <v>Sint-Jozef</v>
          </cell>
          <cell r="G120" t="str">
            <v>Vervangen pompen</v>
          </cell>
          <cell r="H120">
            <v>5100</v>
          </cell>
          <cell r="N120" t="str">
            <v>Mechelen</v>
          </cell>
          <cell r="P120" t="str">
            <v>Antwerpen</v>
          </cell>
          <cell r="Z120">
            <v>43556</v>
          </cell>
        </row>
        <row r="121">
          <cell r="D121" t="str">
            <v>Emmaüs</v>
          </cell>
          <cell r="F121" t="str">
            <v>WZC Ten Kerselaere</v>
          </cell>
          <cell r="G121" t="str">
            <v>Regeltechn. ventilatie</v>
          </cell>
          <cell r="H121">
            <v>26043</v>
          </cell>
          <cell r="N121" t="str">
            <v>Mechelen</v>
          </cell>
          <cell r="P121" t="str">
            <v>Antwerpen</v>
          </cell>
          <cell r="Z121">
            <v>43556</v>
          </cell>
        </row>
        <row r="122">
          <cell r="D122" t="str">
            <v>Emmaüs</v>
          </cell>
          <cell r="F122" t="str">
            <v>WZH Ambroos</v>
          </cell>
          <cell r="G122" t="str">
            <v>Zonneboiler</v>
          </cell>
          <cell r="H122">
            <v>27000</v>
          </cell>
          <cell r="N122" t="str">
            <v>Mechelen</v>
          </cell>
          <cell r="P122" t="str">
            <v>Antwerpen</v>
          </cell>
          <cell r="Z122">
            <v>43556</v>
          </cell>
        </row>
        <row r="123">
          <cell r="D123" t="str">
            <v>Emmaüs</v>
          </cell>
          <cell r="F123" t="str">
            <v>WZH Hof van Arenberg (Tabor, Hofke, Vita)</v>
          </cell>
          <cell r="G123" t="str">
            <v>Isoleren pompen/kranen/hydraulica</v>
          </cell>
          <cell r="H123">
            <v>9248</v>
          </cell>
          <cell r="N123" t="str">
            <v>Mechelen</v>
          </cell>
          <cell r="P123" t="str">
            <v>Antwerpen</v>
          </cell>
          <cell r="Z123">
            <v>43556</v>
          </cell>
        </row>
        <row r="124">
          <cell r="D124" t="str">
            <v>Gezondheidszorg 'Bermhertigheid Jesu'</v>
          </cell>
          <cell r="F124" t="str">
            <v>Psychiatrisch Ziekenhuis H. Hart</v>
          </cell>
          <cell r="G124" t="str">
            <v>Vervangen pompen</v>
          </cell>
          <cell r="H124">
            <v>10418</v>
          </cell>
          <cell r="N124" t="str">
            <v>Brugge</v>
          </cell>
          <cell r="P124" t="str">
            <v>West-Vlaanderen</v>
          </cell>
          <cell r="Z124">
            <v>43552</v>
          </cell>
        </row>
        <row r="125">
          <cell r="D125" t="str">
            <v>Gezondheidszorg 'Bermhertigheid Jesu'</v>
          </cell>
          <cell r="F125" t="str">
            <v>Psychiatrisch Ziekenhuis H. Hart</v>
          </cell>
          <cell r="G125" t="str">
            <v>WKK</v>
          </cell>
          <cell r="H125">
            <v>48725</v>
          </cell>
          <cell r="N125" t="str">
            <v>Brugge</v>
          </cell>
          <cell r="P125" t="str">
            <v>West-Vlaanderen</v>
          </cell>
          <cell r="Z125">
            <v>43724</v>
          </cell>
        </row>
        <row r="126">
          <cell r="D126" t="str">
            <v>Gezondheidszorg 'Bermhertigheid Jesu'</v>
          </cell>
          <cell r="F126" t="str">
            <v>Psychiatrisch Ziekenhuis H. Hart</v>
          </cell>
          <cell r="G126" t="str">
            <v>WKK</v>
          </cell>
          <cell r="H126">
            <v>11991</v>
          </cell>
          <cell r="N126" t="str">
            <v>Brugge</v>
          </cell>
          <cell r="P126" t="str">
            <v>West-Vlaanderen</v>
          </cell>
          <cell r="Z126">
            <v>43724</v>
          </cell>
        </row>
        <row r="127">
          <cell r="D127" t="str">
            <v>Gezondheidszorg 'Bermhertigheid Jesu'</v>
          </cell>
          <cell r="F127" t="str">
            <v>PVT Het Tempelhof</v>
          </cell>
          <cell r="G127" t="str">
            <v>Overige</v>
          </cell>
          <cell r="H127">
            <v>1190</v>
          </cell>
          <cell r="N127" t="str">
            <v>Brugge</v>
          </cell>
          <cell r="P127" t="str">
            <v>West-Vlaanderen</v>
          </cell>
          <cell r="Z127">
            <v>43724</v>
          </cell>
        </row>
        <row r="128">
          <cell r="D128" t="str">
            <v>Gezondheidszorg 'Bermhertigheid Jesu'</v>
          </cell>
          <cell r="F128" t="str">
            <v>PVT Het Tempelhof</v>
          </cell>
          <cell r="G128" t="str">
            <v>Vervangen pompen</v>
          </cell>
          <cell r="H128">
            <v>7800</v>
          </cell>
          <cell r="N128" t="str">
            <v>Brugge</v>
          </cell>
          <cell r="P128" t="str">
            <v>West-Vlaanderen</v>
          </cell>
          <cell r="Z128">
            <v>43724</v>
          </cell>
        </row>
        <row r="129">
          <cell r="D129" t="str">
            <v>Het Ziekenhuisnetwerk Antwerpen</v>
          </cell>
          <cell r="F129" t="str">
            <v>ZNA Middelheim</v>
          </cell>
          <cell r="G129" t="str">
            <v>Regeltechnisch</v>
          </cell>
          <cell r="H129">
            <v>159159</v>
          </cell>
          <cell r="N129" t="str">
            <v>Antwerpen</v>
          </cell>
          <cell r="P129" t="str">
            <v>Antwerpen</v>
          </cell>
          <cell r="Z129">
            <v>43552</v>
          </cell>
        </row>
        <row r="130">
          <cell r="D130" t="str">
            <v>Heuvelheem</v>
          </cell>
          <cell r="F130" t="str">
            <v>Heuvelheem Den Burg</v>
          </cell>
          <cell r="G130" t="str">
            <v>Dakisolatie</v>
          </cell>
          <cell r="H130">
            <v>28885.200000000001</v>
          </cell>
          <cell r="N130" t="str">
            <v>Kruishoutem</v>
          </cell>
          <cell r="P130" t="str">
            <v>Oost-Vlaanderen</v>
          </cell>
          <cell r="Z130">
            <v>43553</v>
          </cell>
        </row>
        <row r="131">
          <cell r="D131" t="str">
            <v>Heuvelheem</v>
          </cell>
          <cell r="F131" t="str">
            <v>Heuvelheem Den Burg</v>
          </cell>
          <cell r="G131" t="str">
            <v>Muurisolatie</v>
          </cell>
          <cell r="H131">
            <v>4232</v>
          </cell>
          <cell r="N131" t="str">
            <v>Kruishoutem</v>
          </cell>
          <cell r="P131" t="str">
            <v>Oost-Vlaanderen</v>
          </cell>
          <cell r="Z131">
            <v>43553</v>
          </cell>
        </row>
        <row r="132">
          <cell r="D132" t="str">
            <v>Heuvelheem</v>
          </cell>
          <cell r="F132" t="str">
            <v>Heuvelheem Den Burg</v>
          </cell>
          <cell r="G132" t="str">
            <v>Stookplaatsrenovatie</v>
          </cell>
          <cell r="H132">
            <v>2097</v>
          </cell>
          <cell r="N132" t="str">
            <v>Kruishoutem</v>
          </cell>
          <cell r="P132" t="str">
            <v>Oost-Vlaanderen</v>
          </cell>
          <cell r="Z132">
            <v>43553</v>
          </cell>
        </row>
        <row r="133">
          <cell r="D133" t="str">
            <v>Kinderlach</v>
          </cell>
          <cell r="F133" t="str">
            <v>Kinderlach</v>
          </cell>
          <cell r="G133" t="str">
            <v>Gebouwisolatie</v>
          </cell>
          <cell r="H133">
            <v>5985</v>
          </cell>
          <cell r="N133" t="str">
            <v>Eeklo</v>
          </cell>
          <cell r="P133" t="str">
            <v>Oost-Vlaanderen</v>
          </cell>
          <cell r="Z133">
            <v>43552</v>
          </cell>
        </row>
        <row r="134">
          <cell r="D134" t="str">
            <v>Kinderlach</v>
          </cell>
          <cell r="F134" t="str">
            <v>Kinderlach</v>
          </cell>
          <cell r="G134" t="str">
            <v>Isoleren leidingen</v>
          </cell>
          <cell r="H134">
            <v>1113</v>
          </cell>
          <cell r="N134" t="str">
            <v>Eeklo</v>
          </cell>
          <cell r="P134" t="str">
            <v>Oost-Vlaanderen</v>
          </cell>
          <cell r="Z134">
            <v>43552</v>
          </cell>
        </row>
        <row r="135">
          <cell r="D135" t="str">
            <v>Kinderlach</v>
          </cell>
          <cell r="F135" t="str">
            <v>Kinderlach</v>
          </cell>
          <cell r="G135" t="str">
            <v>Regeltechn. verwarming</v>
          </cell>
          <cell r="H135">
            <v>2259</v>
          </cell>
          <cell r="N135" t="str">
            <v>Eeklo</v>
          </cell>
          <cell r="P135" t="str">
            <v>Oost-Vlaanderen</v>
          </cell>
          <cell r="Z135">
            <v>43552</v>
          </cell>
        </row>
        <row r="136">
          <cell r="D136" t="str">
            <v>Kinderlach</v>
          </cell>
          <cell r="F136" t="str">
            <v>Kinderlach</v>
          </cell>
          <cell r="G136" t="str">
            <v>Verhogen luchtdichtheid</v>
          </cell>
          <cell r="H136">
            <v>1248</v>
          </cell>
          <cell r="N136" t="str">
            <v>Eeklo</v>
          </cell>
          <cell r="P136" t="str">
            <v>Oost-Vlaanderen</v>
          </cell>
          <cell r="Z136">
            <v>43552</v>
          </cell>
        </row>
        <row r="137">
          <cell r="D137" t="str">
            <v>Mariaziekenhuis</v>
          </cell>
          <cell r="F137" t="str">
            <v>Mariaziekienhuis</v>
          </cell>
          <cell r="G137" t="str">
            <v>Isoleren pompen/kranen/hydraulica</v>
          </cell>
          <cell r="H137">
            <v>3769</v>
          </cell>
          <cell r="N137" t="str">
            <v>Overpelt</v>
          </cell>
          <cell r="P137" t="str">
            <v>Limburg</v>
          </cell>
          <cell r="Z137">
            <v>43552</v>
          </cell>
        </row>
        <row r="138">
          <cell r="D138" t="str">
            <v>Mariaziekenhuis</v>
          </cell>
          <cell r="F138" t="str">
            <v>Mariaziekienhuis</v>
          </cell>
          <cell r="G138" t="str">
            <v>Vervangen pompen</v>
          </cell>
          <cell r="H138">
            <v>18844</v>
          </cell>
          <cell r="N138" t="str">
            <v>Overpelt</v>
          </cell>
          <cell r="P138" t="str">
            <v>Limburg</v>
          </cell>
          <cell r="Z138">
            <v>43552</v>
          </cell>
        </row>
        <row r="139">
          <cell r="D139" t="str">
            <v>Medisch Centrum Sint-Jozef</v>
          </cell>
          <cell r="F139" t="str">
            <v>Gebouwen 1, 26, 27</v>
          </cell>
          <cell r="G139" t="str">
            <v>Monitoring</v>
          </cell>
          <cell r="H139">
            <v>3449</v>
          </cell>
          <cell r="N139" t="str">
            <v>Bilzen</v>
          </cell>
          <cell r="P139" t="str">
            <v>Limburg</v>
          </cell>
          <cell r="Z139">
            <v>43556</v>
          </cell>
        </row>
        <row r="140">
          <cell r="D140" t="str">
            <v>Medisch Centrum Sint-Jozef</v>
          </cell>
          <cell r="F140" t="str">
            <v>Gebouwen 1, 26, 27</v>
          </cell>
          <cell r="G140" t="str">
            <v>Regeltechn. koeling</v>
          </cell>
          <cell r="H140">
            <v>732</v>
          </cell>
          <cell r="N140" t="str">
            <v>Bilzen</v>
          </cell>
          <cell r="P140" t="str">
            <v>Limburg</v>
          </cell>
          <cell r="Z140">
            <v>43556</v>
          </cell>
        </row>
        <row r="141">
          <cell r="D141" t="str">
            <v>Medisch Centrum Sint-Jozef</v>
          </cell>
          <cell r="F141" t="str">
            <v>Gebouwen 1, 26, 27</v>
          </cell>
          <cell r="G141" t="str">
            <v>Regeltechn. koeling</v>
          </cell>
          <cell r="H141">
            <v>1310</v>
          </cell>
          <cell r="N141" t="str">
            <v>Bilzen</v>
          </cell>
          <cell r="P141" t="str">
            <v>Limburg</v>
          </cell>
          <cell r="Z141">
            <v>43556</v>
          </cell>
        </row>
        <row r="142">
          <cell r="D142" t="str">
            <v>Medisch Centrum Sint-Jozef</v>
          </cell>
          <cell r="F142" t="str">
            <v>Gebouwen 1, 26, 27</v>
          </cell>
          <cell r="G142" t="str">
            <v>Regeltechn. verwarming</v>
          </cell>
          <cell r="H142">
            <v>4975</v>
          </cell>
          <cell r="N142" t="str">
            <v>Bilzen</v>
          </cell>
          <cell r="P142" t="str">
            <v>Limburg</v>
          </cell>
          <cell r="Z142">
            <v>43556</v>
          </cell>
        </row>
        <row r="143">
          <cell r="D143" t="str">
            <v>Medisch Centrum Sint-Jozef</v>
          </cell>
          <cell r="F143" t="str">
            <v>Gebouwen 9, 10, 14</v>
          </cell>
          <cell r="G143" t="str">
            <v>Regeltechn. verwarming</v>
          </cell>
          <cell r="H143">
            <v>5283</v>
          </cell>
          <cell r="N143" t="str">
            <v>Bilzen</v>
          </cell>
          <cell r="P143" t="str">
            <v>Limburg</v>
          </cell>
          <cell r="Z143">
            <v>43556</v>
          </cell>
        </row>
        <row r="144">
          <cell r="D144" t="str">
            <v>Multifunctioneel Centrum De Hagewinde</v>
          </cell>
          <cell r="F144" t="str">
            <v>Ampersand</v>
          </cell>
          <cell r="G144" t="str">
            <v>Isoleren leidingen</v>
          </cell>
          <cell r="H144">
            <v>600</v>
          </cell>
          <cell r="N144" t="str">
            <v>Lokeren</v>
          </cell>
          <cell r="P144" t="str">
            <v>Oost-Vlaanderen</v>
          </cell>
          <cell r="Z144">
            <v>43552</v>
          </cell>
        </row>
        <row r="145">
          <cell r="D145" t="str">
            <v>Multifunctioneel Centrum De Hagewinde</v>
          </cell>
          <cell r="F145" t="str">
            <v>Ampersand</v>
          </cell>
          <cell r="G145" t="str">
            <v>Overige</v>
          </cell>
          <cell r="H145">
            <v>1200</v>
          </cell>
          <cell r="N145" t="str">
            <v>Lokeren</v>
          </cell>
          <cell r="P145" t="str">
            <v>Oost-Vlaanderen</v>
          </cell>
          <cell r="Z145">
            <v>43552</v>
          </cell>
        </row>
        <row r="146">
          <cell r="D146" t="str">
            <v>Multifunctioneel Centrum De Hagewinde</v>
          </cell>
          <cell r="F146" t="str">
            <v>Ampersand</v>
          </cell>
          <cell r="G146" t="str">
            <v>Renovatie SWW</v>
          </cell>
          <cell r="H146">
            <v>3600</v>
          </cell>
          <cell r="N146" t="str">
            <v>Lokeren</v>
          </cell>
          <cell r="P146" t="str">
            <v>Oost-Vlaanderen</v>
          </cell>
          <cell r="Z146">
            <v>43552</v>
          </cell>
        </row>
        <row r="147">
          <cell r="D147" t="str">
            <v>Multifunctioneel Centrum De Hagewinde</v>
          </cell>
          <cell r="F147" t="str">
            <v>Ampersand</v>
          </cell>
          <cell r="G147" t="str">
            <v>Stookplaatsrenovatie</v>
          </cell>
          <cell r="H147">
            <v>13800</v>
          </cell>
          <cell r="N147" t="str">
            <v>Lokeren</v>
          </cell>
          <cell r="P147" t="str">
            <v>Oost-Vlaanderen</v>
          </cell>
          <cell r="Z147">
            <v>43552</v>
          </cell>
        </row>
        <row r="148">
          <cell r="D148" t="str">
            <v>Multifunctioneel Centrum De Hagewinde</v>
          </cell>
          <cell r="F148" t="str">
            <v>Ampersand</v>
          </cell>
          <cell r="G148" t="str">
            <v>Vervangen pompen</v>
          </cell>
          <cell r="H148">
            <v>2700</v>
          </cell>
          <cell r="N148" t="str">
            <v>Lokeren</v>
          </cell>
          <cell r="P148" t="str">
            <v>Oost-Vlaanderen</v>
          </cell>
          <cell r="Z148">
            <v>43552</v>
          </cell>
        </row>
        <row r="149">
          <cell r="D149" t="str">
            <v>Multifunctioneel Centrum De Hagewinde</v>
          </cell>
          <cell r="F149" t="str">
            <v>Ampersand</v>
          </cell>
          <cell r="G149" t="str">
            <v>Relighting/relamping</v>
          </cell>
          <cell r="H149">
            <v>1598</v>
          </cell>
          <cell r="N149" t="str">
            <v>Lokeren</v>
          </cell>
          <cell r="P149" t="str">
            <v>Oost-Vlaanderen</v>
          </cell>
          <cell r="Z149">
            <v>43552</v>
          </cell>
        </row>
        <row r="150">
          <cell r="D150" t="str">
            <v>Multifunctioneel Centrum De Hagewinde</v>
          </cell>
          <cell r="F150" t="str">
            <v>Durmehuis</v>
          </cell>
          <cell r="G150" t="str">
            <v>Muurisolatie</v>
          </cell>
          <cell r="H150">
            <v>9360</v>
          </cell>
          <cell r="N150" t="str">
            <v>Lokeren</v>
          </cell>
          <cell r="P150" t="str">
            <v>Oost-Vlaanderen</v>
          </cell>
          <cell r="Z150">
            <v>43552</v>
          </cell>
        </row>
        <row r="151">
          <cell r="D151" t="str">
            <v>Multifunctioneel Centrum De Hagewinde</v>
          </cell>
          <cell r="F151" t="str">
            <v>Durmehuis</v>
          </cell>
          <cell r="G151" t="str">
            <v>Zonneboiler</v>
          </cell>
          <cell r="H151">
            <v>2436</v>
          </cell>
          <cell r="N151" t="str">
            <v>Lokeren</v>
          </cell>
          <cell r="P151" t="str">
            <v>Oost-Vlaanderen</v>
          </cell>
          <cell r="Z151">
            <v>43552</v>
          </cell>
        </row>
        <row r="152">
          <cell r="D152" t="str">
            <v>Multifunctioneel Centrum De Hagewinde</v>
          </cell>
          <cell r="F152" t="str">
            <v>Durmehuis</v>
          </cell>
          <cell r="G152" t="str">
            <v>Relighting/relamping</v>
          </cell>
          <cell r="H152">
            <v>57</v>
          </cell>
          <cell r="N152" t="str">
            <v>Lokeren</v>
          </cell>
          <cell r="P152" t="str">
            <v>Oost-Vlaanderen</v>
          </cell>
          <cell r="Z152">
            <v>43552</v>
          </cell>
        </row>
        <row r="153">
          <cell r="D153" t="str">
            <v>Multifunctioneel Centrum De Hagewinde</v>
          </cell>
          <cell r="F153" t="str">
            <v>Kleuterwerking</v>
          </cell>
          <cell r="G153" t="str">
            <v>Zonneboiler</v>
          </cell>
          <cell r="H153">
            <v>4103</v>
          </cell>
          <cell r="N153" t="str">
            <v>Lokeren</v>
          </cell>
          <cell r="P153" t="str">
            <v>Oost-Vlaanderen</v>
          </cell>
          <cell r="Z153">
            <v>43552</v>
          </cell>
        </row>
        <row r="154">
          <cell r="D154" t="str">
            <v>Multifunctioneel Centrum De Hagewinde</v>
          </cell>
          <cell r="F154" t="str">
            <v>Paviljoen Arlechino/Tarmac</v>
          </cell>
          <cell r="G154" t="str">
            <v>Dakisolatie</v>
          </cell>
          <cell r="H154">
            <v>12960</v>
          </cell>
          <cell r="N154" t="str">
            <v>Lokeren</v>
          </cell>
          <cell r="P154" t="str">
            <v>Oost-Vlaanderen</v>
          </cell>
          <cell r="Z154">
            <v>43552</v>
          </cell>
        </row>
        <row r="155">
          <cell r="D155" t="str">
            <v>Multifunctioneel Centrum De Hagewinde</v>
          </cell>
          <cell r="F155" t="str">
            <v>Paviljoen Arlechino/Tarmac</v>
          </cell>
          <cell r="G155" t="str">
            <v>Isoleren leidingen</v>
          </cell>
          <cell r="H155">
            <v>600</v>
          </cell>
          <cell r="N155" t="str">
            <v>Lokeren</v>
          </cell>
          <cell r="P155" t="str">
            <v>Oost-Vlaanderen</v>
          </cell>
          <cell r="Z155">
            <v>43552</v>
          </cell>
        </row>
        <row r="156">
          <cell r="D156" t="str">
            <v>Multifunctioneel Centrum De Hagewinde</v>
          </cell>
          <cell r="F156" t="str">
            <v>Paviljoen Arlechino/Tarmac</v>
          </cell>
          <cell r="G156" t="str">
            <v>Muurisolatie</v>
          </cell>
          <cell r="H156">
            <v>2564</v>
          </cell>
          <cell r="N156" t="str">
            <v>Lokeren</v>
          </cell>
          <cell r="P156" t="str">
            <v>Oost-Vlaanderen</v>
          </cell>
          <cell r="Z156">
            <v>43552</v>
          </cell>
        </row>
        <row r="157">
          <cell r="D157" t="str">
            <v>Multifunctioneel Centrum De Hagewinde</v>
          </cell>
          <cell r="F157" t="str">
            <v>Paviljoen Arlechino/Tarmac</v>
          </cell>
          <cell r="G157" t="str">
            <v>Overige</v>
          </cell>
          <cell r="H157">
            <v>240</v>
          </cell>
          <cell r="N157" t="str">
            <v>Lokeren</v>
          </cell>
          <cell r="P157" t="str">
            <v>Oost-Vlaanderen</v>
          </cell>
          <cell r="Z157">
            <v>43552</v>
          </cell>
        </row>
        <row r="158">
          <cell r="D158" t="str">
            <v>Multifunctioneel Centrum De Hagewinde</v>
          </cell>
          <cell r="F158" t="str">
            <v>Paviljoen Arlechino/Tarmac</v>
          </cell>
          <cell r="G158" t="str">
            <v>Stookplaatsrenovatie</v>
          </cell>
          <cell r="H158">
            <v>9900</v>
          </cell>
          <cell r="N158" t="str">
            <v>Lokeren</v>
          </cell>
          <cell r="P158" t="str">
            <v>Oost-Vlaanderen</v>
          </cell>
          <cell r="Z158">
            <v>43552</v>
          </cell>
        </row>
        <row r="159">
          <cell r="D159" t="str">
            <v>Multifunctioneel Centrum De Hagewinde</v>
          </cell>
          <cell r="F159" t="str">
            <v>Paviljoen Arlechino/Tarmac</v>
          </cell>
          <cell r="G159" t="str">
            <v>Vervangen pompen</v>
          </cell>
          <cell r="H159">
            <v>780</v>
          </cell>
          <cell r="N159" t="str">
            <v>Lokeren</v>
          </cell>
          <cell r="P159" t="str">
            <v>Oost-Vlaanderen</v>
          </cell>
          <cell r="Z159">
            <v>43552</v>
          </cell>
        </row>
        <row r="160">
          <cell r="D160" t="str">
            <v>Multifunctioneel Centrum De Hagewinde</v>
          </cell>
          <cell r="F160" t="str">
            <v>Paviljoen Arlechino/Tarmac</v>
          </cell>
          <cell r="G160" t="str">
            <v>Zonneboiler</v>
          </cell>
          <cell r="H160">
            <v>4774</v>
          </cell>
          <cell r="N160" t="str">
            <v>Lokeren</v>
          </cell>
          <cell r="P160" t="str">
            <v>Oost-Vlaanderen</v>
          </cell>
          <cell r="Z160">
            <v>43552</v>
          </cell>
        </row>
        <row r="161">
          <cell r="D161" t="str">
            <v>Multifunctioneel Centrum De Hagewinde</v>
          </cell>
          <cell r="F161" t="str">
            <v>Paviljoen Merlijn/Parsifal/Mars</v>
          </cell>
          <cell r="G161" t="str">
            <v>Dakisolatie</v>
          </cell>
          <cell r="H161">
            <v>7200</v>
          </cell>
          <cell r="N161" t="str">
            <v>Lokeren</v>
          </cell>
          <cell r="P161" t="str">
            <v>Oost-Vlaanderen</v>
          </cell>
          <cell r="Z161">
            <v>43552</v>
          </cell>
        </row>
        <row r="162">
          <cell r="D162" t="str">
            <v>Multifunctioneel Centrum De Hagewinde</v>
          </cell>
          <cell r="F162" t="str">
            <v>Paviljoen Merlijn/Parsifal/Mars</v>
          </cell>
          <cell r="G162" t="str">
            <v>Muurisolatie</v>
          </cell>
          <cell r="H162">
            <v>3537</v>
          </cell>
          <cell r="N162" t="str">
            <v>Lokeren</v>
          </cell>
          <cell r="P162" t="str">
            <v>Oost-Vlaanderen</v>
          </cell>
          <cell r="Z162">
            <v>43552</v>
          </cell>
        </row>
        <row r="163">
          <cell r="D163" t="str">
            <v>Multifunctioneel Centrum De Hagewinde</v>
          </cell>
          <cell r="F163" t="str">
            <v>Paviljoen Merlijn/Parsifal/Mars</v>
          </cell>
          <cell r="G163" t="str">
            <v>Overige</v>
          </cell>
          <cell r="H163">
            <v>480</v>
          </cell>
          <cell r="N163" t="str">
            <v>Lokeren</v>
          </cell>
          <cell r="P163" t="str">
            <v>Oost-Vlaanderen</v>
          </cell>
          <cell r="Z163">
            <v>43552</v>
          </cell>
        </row>
        <row r="164">
          <cell r="D164" t="str">
            <v>Multifunctioneel Centrum De Hagewinde</v>
          </cell>
          <cell r="F164" t="str">
            <v>Paviljoen Merlijn/Parsifal/Mars</v>
          </cell>
          <cell r="G164" t="str">
            <v>Schrijnwerkrenovatie</v>
          </cell>
          <cell r="H164">
            <v>11700</v>
          </cell>
          <cell r="N164" t="str">
            <v>Lokeren</v>
          </cell>
          <cell r="P164" t="str">
            <v>Oost-Vlaanderen</v>
          </cell>
          <cell r="Z164">
            <v>43552</v>
          </cell>
        </row>
        <row r="165">
          <cell r="D165" t="str">
            <v>Multifunctioneel Centrum De Hagewinde</v>
          </cell>
          <cell r="F165" t="str">
            <v>Paviljoen Merlijn/Parsifal/Mars</v>
          </cell>
          <cell r="G165" t="str">
            <v>Zonneboiler</v>
          </cell>
          <cell r="H165">
            <v>6300</v>
          </cell>
          <cell r="N165" t="str">
            <v>Lokeren</v>
          </cell>
          <cell r="P165" t="str">
            <v>Oost-Vlaanderen</v>
          </cell>
          <cell r="Z165">
            <v>43552</v>
          </cell>
        </row>
        <row r="166">
          <cell r="D166" t="str">
            <v>Multifunctioneel Centrum De Hagewinde</v>
          </cell>
          <cell r="F166" t="str">
            <v>Paviljoen Tijl/Nele</v>
          </cell>
          <cell r="G166" t="str">
            <v>Dakisolatie</v>
          </cell>
          <cell r="H166">
            <v>12960</v>
          </cell>
          <cell r="N166" t="str">
            <v>Lokeren</v>
          </cell>
          <cell r="P166" t="str">
            <v>Oost-Vlaanderen</v>
          </cell>
          <cell r="Z166">
            <v>43552</v>
          </cell>
        </row>
        <row r="167">
          <cell r="D167" t="str">
            <v>Multifunctioneel Centrum De Hagewinde</v>
          </cell>
          <cell r="F167" t="str">
            <v>Paviljoen Tijl/Nele</v>
          </cell>
          <cell r="G167" t="str">
            <v>Isoleren leidingen</v>
          </cell>
          <cell r="H167">
            <v>600</v>
          </cell>
          <cell r="N167" t="str">
            <v>Lokeren</v>
          </cell>
          <cell r="P167" t="str">
            <v>Oost-Vlaanderen</v>
          </cell>
          <cell r="Z167">
            <v>43552</v>
          </cell>
        </row>
        <row r="168">
          <cell r="D168" t="str">
            <v>Multifunctioneel Centrum De Hagewinde</v>
          </cell>
          <cell r="F168" t="str">
            <v>Paviljoen Tijl/Nele</v>
          </cell>
          <cell r="G168" t="str">
            <v>Muurisolatie</v>
          </cell>
          <cell r="H168">
            <v>2564</v>
          </cell>
          <cell r="N168" t="str">
            <v>Lokeren</v>
          </cell>
          <cell r="P168" t="str">
            <v>Oost-Vlaanderen</v>
          </cell>
          <cell r="Z168">
            <v>43552</v>
          </cell>
        </row>
        <row r="169">
          <cell r="D169" t="str">
            <v>Multifunctioneel Centrum De Hagewinde</v>
          </cell>
          <cell r="F169" t="str">
            <v>Paviljoen Tijl/Nele</v>
          </cell>
          <cell r="G169" t="str">
            <v>Overige</v>
          </cell>
          <cell r="H169">
            <v>240</v>
          </cell>
          <cell r="N169" t="str">
            <v>Lokeren</v>
          </cell>
          <cell r="P169" t="str">
            <v>Oost-Vlaanderen</v>
          </cell>
          <cell r="Z169">
            <v>43552</v>
          </cell>
        </row>
        <row r="170">
          <cell r="D170" t="str">
            <v>Multifunctioneel Centrum De Hagewinde</v>
          </cell>
          <cell r="F170" t="str">
            <v>Paviljoen Tijl/Nele</v>
          </cell>
          <cell r="G170" t="str">
            <v>Stookplaatsrenovatie</v>
          </cell>
          <cell r="H170">
            <v>9900</v>
          </cell>
          <cell r="N170" t="str">
            <v>Lokeren</v>
          </cell>
          <cell r="P170" t="str">
            <v>Oost-Vlaanderen</v>
          </cell>
          <cell r="Z170">
            <v>43552</v>
          </cell>
        </row>
        <row r="171">
          <cell r="D171" t="str">
            <v>Multifunctioneel Centrum De Hagewinde</v>
          </cell>
          <cell r="F171" t="str">
            <v>Paviljoen Tijl/Nele</v>
          </cell>
          <cell r="G171" t="str">
            <v>Vervangen pompen</v>
          </cell>
          <cell r="H171">
            <v>780</v>
          </cell>
          <cell r="N171" t="str">
            <v>Lokeren</v>
          </cell>
          <cell r="P171" t="str">
            <v>Oost-Vlaanderen</v>
          </cell>
          <cell r="Z171">
            <v>43552</v>
          </cell>
        </row>
        <row r="172">
          <cell r="D172" t="str">
            <v>Multifunctioneel Centrum De Hagewinde</v>
          </cell>
          <cell r="F172" t="str">
            <v>Paviljoen Tijl/Nele</v>
          </cell>
          <cell r="G172" t="str">
            <v>Zonneboiler</v>
          </cell>
          <cell r="H172">
            <v>4774</v>
          </cell>
          <cell r="N172" t="str">
            <v>Lokeren</v>
          </cell>
          <cell r="P172" t="str">
            <v>Oost-Vlaanderen</v>
          </cell>
          <cell r="Z172">
            <v>43552</v>
          </cell>
        </row>
        <row r="173">
          <cell r="D173" t="str">
            <v>Multifunctioneel Centrum De Hagewinde</v>
          </cell>
          <cell r="F173" t="str">
            <v>Paviljoen Tijl/Nele</v>
          </cell>
          <cell r="G173" t="str">
            <v>Relighting/relamping</v>
          </cell>
          <cell r="H173">
            <v>547</v>
          </cell>
          <cell r="N173" t="str">
            <v>Lokeren</v>
          </cell>
          <cell r="P173" t="str">
            <v>Oost-Vlaanderen</v>
          </cell>
          <cell r="Z173">
            <v>43552</v>
          </cell>
        </row>
        <row r="174">
          <cell r="D174" t="str">
            <v>Multifunctioneel Centrum De Hagewinde</v>
          </cell>
          <cell r="F174" t="str">
            <v>Paviljoen Zonneweelde/Robbedoes/tSchip</v>
          </cell>
          <cell r="G174" t="str">
            <v>Dakisolatie</v>
          </cell>
          <cell r="H174">
            <v>7200</v>
          </cell>
          <cell r="N174" t="str">
            <v>Lokeren</v>
          </cell>
          <cell r="P174" t="str">
            <v>Oost-Vlaanderen</v>
          </cell>
          <cell r="Z174">
            <v>43552</v>
          </cell>
        </row>
        <row r="175">
          <cell r="D175" t="str">
            <v>Multifunctioneel Centrum De Hagewinde</v>
          </cell>
          <cell r="F175" t="str">
            <v>Paviljoen Zonneweelde/Robbedoes/tSchip</v>
          </cell>
          <cell r="G175" t="str">
            <v>Muurisolatie</v>
          </cell>
          <cell r="H175">
            <v>3537</v>
          </cell>
          <cell r="N175" t="str">
            <v>Lokeren</v>
          </cell>
          <cell r="P175" t="str">
            <v>Oost-Vlaanderen</v>
          </cell>
          <cell r="Z175">
            <v>43552</v>
          </cell>
        </row>
        <row r="176">
          <cell r="D176" t="str">
            <v>Multifunctioneel Centrum De Hagewinde</v>
          </cell>
          <cell r="F176" t="str">
            <v>Paviljoen Zonneweelde/Robbedoes/tSchip</v>
          </cell>
          <cell r="G176" t="str">
            <v>Overige</v>
          </cell>
          <cell r="H176">
            <v>480</v>
          </cell>
          <cell r="N176" t="str">
            <v>Lokeren</v>
          </cell>
          <cell r="P176" t="str">
            <v>Oost-Vlaanderen</v>
          </cell>
          <cell r="Z176">
            <v>43552</v>
          </cell>
        </row>
        <row r="177">
          <cell r="D177" t="str">
            <v>Multifunctioneel Centrum De Hagewinde</v>
          </cell>
          <cell r="F177" t="str">
            <v>Paviljoen Zonneweelde/Robbedoes/tSchip</v>
          </cell>
          <cell r="G177" t="str">
            <v>Schrijnwerkrenovatie</v>
          </cell>
          <cell r="H177">
            <v>11700</v>
          </cell>
          <cell r="N177" t="str">
            <v>Lokeren</v>
          </cell>
          <cell r="P177" t="str">
            <v>Oost-Vlaanderen</v>
          </cell>
          <cell r="Z177">
            <v>43552</v>
          </cell>
        </row>
        <row r="178">
          <cell r="D178" t="str">
            <v>Multifunctioneel Centrum De Hagewinde</v>
          </cell>
          <cell r="F178" t="str">
            <v>Paviljoen Zonneweelde/Robbedoes/tSchip</v>
          </cell>
          <cell r="G178" t="str">
            <v>Zonneboiler</v>
          </cell>
          <cell r="H178">
            <v>6300</v>
          </cell>
          <cell r="N178" t="str">
            <v>Lokeren</v>
          </cell>
          <cell r="P178" t="str">
            <v>Oost-Vlaanderen</v>
          </cell>
          <cell r="Z178">
            <v>43552</v>
          </cell>
        </row>
        <row r="179">
          <cell r="D179" t="str">
            <v>Multifunctioneel Centrum De Hagewinde</v>
          </cell>
          <cell r="F179" t="str">
            <v>Zorggroep De Ark/Atelier</v>
          </cell>
          <cell r="G179" t="str">
            <v>Isoleren leidingen</v>
          </cell>
          <cell r="H179">
            <v>1200</v>
          </cell>
          <cell r="N179" t="str">
            <v>Lokeren</v>
          </cell>
          <cell r="P179" t="str">
            <v>Oost-Vlaanderen</v>
          </cell>
          <cell r="Z179">
            <v>43552</v>
          </cell>
        </row>
        <row r="180">
          <cell r="D180" t="str">
            <v>Multifunctioneel Centrum De Hagewinde</v>
          </cell>
          <cell r="F180" t="str">
            <v>Zorggroep De Ark/Atelier</v>
          </cell>
          <cell r="G180" t="str">
            <v>Zonneboiler</v>
          </cell>
          <cell r="H180">
            <v>2058</v>
          </cell>
          <cell r="N180" t="str">
            <v>Lokeren</v>
          </cell>
          <cell r="P180" t="str">
            <v>Oost-Vlaanderen</v>
          </cell>
          <cell r="Z180">
            <v>43552</v>
          </cell>
        </row>
        <row r="181">
          <cell r="D181" t="str">
            <v>Multifunctioneel Centrum De Hagewinde</v>
          </cell>
          <cell r="F181" t="str">
            <v>Zorggroep De Mast</v>
          </cell>
          <cell r="G181" t="str">
            <v>Isoleren leidingen</v>
          </cell>
          <cell r="H181">
            <v>1350</v>
          </cell>
          <cell r="N181" t="str">
            <v>Lokeren</v>
          </cell>
          <cell r="P181" t="str">
            <v>Oost-Vlaanderen</v>
          </cell>
          <cell r="Z181">
            <v>43552</v>
          </cell>
        </row>
        <row r="182">
          <cell r="D182" t="str">
            <v>Multifunctioneel Centrum De Hagewinde</v>
          </cell>
          <cell r="F182" t="str">
            <v>Zorggroep De Mast</v>
          </cell>
          <cell r="G182" t="str">
            <v>Muurisolatie</v>
          </cell>
          <cell r="H182">
            <v>795</v>
          </cell>
          <cell r="N182" t="str">
            <v>Lokeren</v>
          </cell>
          <cell r="P182" t="str">
            <v>Oost-Vlaanderen</v>
          </cell>
          <cell r="Z182">
            <v>43552</v>
          </cell>
        </row>
        <row r="183">
          <cell r="D183" t="str">
            <v>Multifunctioneel Centrum De Hagewinde</v>
          </cell>
          <cell r="F183" t="str">
            <v>Zorggroep De Mast</v>
          </cell>
          <cell r="G183" t="str">
            <v>Zonneboiler</v>
          </cell>
          <cell r="H183">
            <v>2632</v>
          </cell>
          <cell r="N183" t="str">
            <v>Lokeren</v>
          </cell>
          <cell r="P183" t="str">
            <v>Oost-Vlaanderen</v>
          </cell>
          <cell r="Z183">
            <v>43552</v>
          </cell>
        </row>
        <row r="184">
          <cell r="D184" t="str">
            <v>Multifunctioneel Centrum De Hagewinde</v>
          </cell>
          <cell r="F184" t="str">
            <v>Zorggroep Pinocchio</v>
          </cell>
          <cell r="G184" t="str">
            <v>Isoleren leidingen</v>
          </cell>
          <cell r="H184">
            <v>480</v>
          </cell>
          <cell r="N184" t="str">
            <v>Lokeren</v>
          </cell>
          <cell r="P184" t="str">
            <v>Oost-Vlaanderen</v>
          </cell>
          <cell r="Z184">
            <v>43552</v>
          </cell>
        </row>
        <row r="185">
          <cell r="D185" t="str">
            <v>Multifunctioneel Centrum De Hagewinde</v>
          </cell>
          <cell r="F185" t="str">
            <v>Zorggroep Pinocchio</v>
          </cell>
          <cell r="G185" t="str">
            <v>Muurisolatie</v>
          </cell>
          <cell r="H185">
            <v>2387</v>
          </cell>
          <cell r="N185" t="str">
            <v>Lokeren</v>
          </cell>
          <cell r="P185" t="str">
            <v>Oost-Vlaanderen</v>
          </cell>
          <cell r="Z185">
            <v>43552</v>
          </cell>
        </row>
        <row r="186">
          <cell r="D186" t="str">
            <v>Multifunctioneel Centrum De Hagewinde</v>
          </cell>
          <cell r="F186" t="str">
            <v>Zorggroep Pinocchio</v>
          </cell>
          <cell r="G186" t="str">
            <v>Vervangen pompen</v>
          </cell>
          <cell r="H186">
            <v>253</v>
          </cell>
          <cell r="N186" t="str">
            <v>Lokeren</v>
          </cell>
          <cell r="P186" t="str">
            <v>Oost-Vlaanderen</v>
          </cell>
          <cell r="Z186">
            <v>43552</v>
          </cell>
        </row>
        <row r="187">
          <cell r="D187" t="str">
            <v>Multifunctioneel Centrum De Hagewinde</v>
          </cell>
          <cell r="F187" t="str">
            <v>Zorggroep Pinocchio</v>
          </cell>
          <cell r="G187" t="str">
            <v>Dakisolatie</v>
          </cell>
          <cell r="H187">
            <v>1834</v>
          </cell>
          <cell r="N187" t="str">
            <v>Lokeren</v>
          </cell>
          <cell r="P187" t="str">
            <v>Oost-Vlaanderen</v>
          </cell>
          <cell r="Z187">
            <v>43552</v>
          </cell>
        </row>
        <row r="188">
          <cell r="D188" t="str">
            <v>O.C.M.W. Beerse</v>
          </cell>
          <cell r="F188" t="str">
            <v>Serviceflats De Molenakkers</v>
          </cell>
          <cell r="G188" t="str">
            <v>Stookplaatsrenovatie</v>
          </cell>
          <cell r="H188">
            <v>16474</v>
          </cell>
          <cell r="N188" t="str">
            <v>Beerse</v>
          </cell>
          <cell r="P188" t="str">
            <v>Antwerpen</v>
          </cell>
          <cell r="Z188">
            <v>43556</v>
          </cell>
        </row>
        <row r="189">
          <cell r="D189" t="str">
            <v>O.C.M.W. van Buggenhout</v>
          </cell>
          <cell r="F189" t="str">
            <v>Herfstdroom</v>
          </cell>
          <cell r="G189" t="str">
            <v>Isoleren leidingen</v>
          </cell>
          <cell r="H189">
            <v>554</v>
          </cell>
          <cell r="N189" t="str">
            <v>Buggenhout</v>
          </cell>
          <cell r="P189" t="str">
            <v>Oost-Vlaanderen</v>
          </cell>
          <cell r="Z189">
            <v>43556</v>
          </cell>
        </row>
        <row r="190">
          <cell r="D190" t="str">
            <v>O.C.M.W. van Buggenhout</v>
          </cell>
          <cell r="F190" t="str">
            <v>Herfstdroom</v>
          </cell>
          <cell r="G190" t="str">
            <v>Stookplaatsrenovatie</v>
          </cell>
          <cell r="H190">
            <v>19200</v>
          </cell>
          <cell r="N190" t="str">
            <v>Buggenhout</v>
          </cell>
          <cell r="P190" t="str">
            <v>Oost-Vlaanderen</v>
          </cell>
          <cell r="Z190">
            <v>43556</v>
          </cell>
        </row>
        <row r="191">
          <cell r="D191" t="str">
            <v>O.C.M.W. van Buggenhout</v>
          </cell>
          <cell r="F191" t="str">
            <v>Herfstdroom</v>
          </cell>
          <cell r="G191" t="str">
            <v>Vervangen pompen</v>
          </cell>
          <cell r="H191">
            <v>899</v>
          </cell>
          <cell r="N191" t="str">
            <v>Buggenhout</v>
          </cell>
          <cell r="P191" t="str">
            <v>Oost-Vlaanderen</v>
          </cell>
          <cell r="Z191">
            <v>43556</v>
          </cell>
        </row>
        <row r="192">
          <cell r="D192" t="str">
            <v>Onthaal-, Oriëntatie- En Observatiecentrum Luein</v>
          </cell>
          <cell r="F192" t="str">
            <v>OOOC Luein</v>
          </cell>
          <cell r="G192" t="str">
            <v>Dakisolatie</v>
          </cell>
          <cell r="H192">
            <v>13328</v>
          </cell>
          <cell r="N192" t="str">
            <v>Lochristi</v>
          </cell>
          <cell r="P192" t="str">
            <v>Oost-Vlaanderen</v>
          </cell>
          <cell r="Z192">
            <v>43556</v>
          </cell>
        </row>
        <row r="193">
          <cell r="D193" t="str">
            <v>Onthaal-, Oriëntatie- En Observatiecentrum Luein</v>
          </cell>
          <cell r="F193" t="str">
            <v>OOOC Luein</v>
          </cell>
          <cell r="G193" t="str">
            <v>Vervangen pompen</v>
          </cell>
          <cell r="H193">
            <v>2880</v>
          </cell>
          <cell r="N193" t="str">
            <v>Lochristi</v>
          </cell>
          <cell r="P193" t="str">
            <v>Oost-Vlaanderen</v>
          </cell>
          <cell r="Z193">
            <v>43556</v>
          </cell>
        </row>
        <row r="194">
          <cell r="D194" t="str">
            <v>Onthaal-, Oriëntatie- En Observatiecentrum Luein</v>
          </cell>
          <cell r="F194" t="str">
            <v>OOOC Luein</v>
          </cell>
          <cell r="G194" t="str">
            <v>Zonneboiler</v>
          </cell>
          <cell r="H194">
            <v>3234</v>
          </cell>
          <cell r="N194" t="str">
            <v>Lochristi</v>
          </cell>
          <cell r="P194" t="str">
            <v>Oost-Vlaanderen</v>
          </cell>
          <cell r="Z194">
            <v>43556</v>
          </cell>
        </row>
        <row r="195">
          <cell r="D195" t="str">
            <v>Onthaal-, Oriëntatie- En Observatiecentrum Luein</v>
          </cell>
          <cell r="F195" t="str">
            <v>OOOC Luein</v>
          </cell>
          <cell r="G195" t="str">
            <v>Isoleren leidingen</v>
          </cell>
          <cell r="H195">
            <v>95</v>
          </cell>
          <cell r="N195" t="str">
            <v>Lochristi</v>
          </cell>
          <cell r="P195" t="str">
            <v>Oost-Vlaanderen</v>
          </cell>
          <cell r="Z195">
            <v>43556</v>
          </cell>
        </row>
        <row r="196">
          <cell r="D196" t="str">
            <v>Onthaal-, Oriëntatie- En Observatiecentrum Luein</v>
          </cell>
          <cell r="F196" t="str">
            <v>OOOC Luein</v>
          </cell>
          <cell r="G196" t="str">
            <v>Isoleren pompen/kranen/hydraulica</v>
          </cell>
          <cell r="H196">
            <v>1237</v>
          </cell>
          <cell r="N196" t="str">
            <v>Lochristi</v>
          </cell>
          <cell r="P196" t="str">
            <v>Oost-Vlaanderen</v>
          </cell>
          <cell r="Z196">
            <v>43556</v>
          </cell>
        </row>
        <row r="197">
          <cell r="D197" t="str">
            <v>Onthaal-, Oriëntatie- En Observatiecentrum Luein</v>
          </cell>
          <cell r="F197" t="str">
            <v>OOOC Luein</v>
          </cell>
          <cell r="G197" t="str">
            <v>Monitoring</v>
          </cell>
          <cell r="H197">
            <v>2820</v>
          </cell>
          <cell r="N197" t="str">
            <v>Lochristi</v>
          </cell>
          <cell r="P197" t="str">
            <v>Oost-Vlaanderen</v>
          </cell>
          <cell r="Z197">
            <v>43556</v>
          </cell>
        </row>
        <row r="198">
          <cell r="D198" t="str">
            <v>Onthaal-, Oriëntatie- En Observatiecentrum Luein</v>
          </cell>
          <cell r="F198" t="str">
            <v>OOOC Luein</v>
          </cell>
          <cell r="G198" t="str">
            <v>Muurisolatie</v>
          </cell>
          <cell r="H198">
            <v>36300</v>
          </cell>
          <cell r="N198" t="str">
            <v>Lochristi</v>
          </cell>
          <cell r="P198" t="str">
            <v>Oost-Vlaanderen</v>
          </cell>
          <cell r="Z198">
            <v>43556</v>
          </cell>
        </row>
        <row r="199">
          <cell r="D199" t="str">
            <v>Onthaal-, Oriëntatie- En Observatiecentrum Luein</v>
          </cell>
          <cell r="F199" t="str">
            <v>OOOC Luein</v>
          </cell>
          <cell r="G199" t="str">
            <v>Renovatie SWW</v>
          </cell>
          <cell r="H199">
            <v>10871</v>
          </cell>
          <cell r="N199" t="str">
            <v>Lochristi</v>
          </cell>
          <cell r="P199" t="str">
            <v>Oost-Vlaanderen</v>
          </cell>
          <cell r="Z199">
            <v>43556</v>
          </cell>
        </row>
        <row r="200">
          <cell r="D200" t="str">
            <v>Onthaal-, Oriëntatie- En Observatiecentrum Luein</v>
          </cell>
          <cell r="F200" t="str">
            <v>OOOC Luein</v>
          </cell>
          <cell r="G200" t="str">
            <v>Schrijnwerkrenovatie</v>
          </cell>
          <cell r="H200">
            <v>15300</v>
          </cell>
          <cell r="N200" t="str">
            <v>Lochristi</v>
          </cell>
          <cell r="P200" t="str">
            <v>Oost-Vlaanderen</v>
          </cell>
          <cell r="Z200">
            <v>43556</v>
          </cell>
        </row>
        <row r="201">
          <cell r="D201" t="str">
            <v>Onthaal-, Oriëntatie- En Observatiecentrum Luein</v>
          </cell>
          <cell r="F201" t="str">
            <v>OOOC Luein</v>
          </cell>
          <cell r="G201" t="str">
            <v>Sensibilisering</v>
          </cell>
          <cell r="H201">
            <v>150</v>
          </cell>
          <cell r="N201" t="str">
            <v>Lochristi</v>
          </cell>
          <cell r="P201" t="str">
            <v>Oost-Vlaanderen</v>
          </cell>
          <cell r="Z201">
            <v>43556</v>
          </cell>
        </row>
        <row r="202">
          <cell r="D202" t="str">
            <v>Onthaal-, Oriëntatie- En Observatiecentrum Luein</v>
          </cell>
          <cell r="F202" t="str">
            <v>OOOC Luein</v>
          </cell>
          <cell r="G202" t="str">
            <v>Stookplaatsrenovatie</v>
          </cell>
          <cell r="H202">
            <v>16800</v>
          </cell>
          <cell r="N202" t="str">
            <v>Lochristi</v>
          </cell>
          <cell r="P202" t="str">
            <v>Oost-Vlaanderen</v>
          </cell>
          <cell r="Z202">
            <v>43556</v>
          </cell>
        </row>
        <row r="203">
          <cell r="D203" t="str">
            <v>Oranjehuis</v>
          </cell>
          <cell r="F203" t="str">
            <v>Fatima-site</v>
          </cell>
          <cell r="G203" t="str">
            <v>Dakisolatie</v>
          </cell>
          <cell r="H203">
            <v>2194</v>
          </cell>
          <cell r="N203" t="str">
            <v>Kortrijk</v>
          </cell>
          <cell r="P203" t="str">
            <v>West-Vlaanderen</v>
          </cell>
          <cell r="Z203">
            <v>43556</v>
          </cell>
        </row>
        <row r="204">
          <cell r="D204" t="str">
            <v>Oranjehuis</v>
          </cell>
          <cell r="F204" t="str">
            <v>Fatima-site</v>
          </cell>
          <cell r="G204" t="str">
            <v>Isoleren leidingen</v>
          </cell>
          <cell r="H204">
            <v>505</v>
          </cell>
          <cell r="N204" t="str">
            <v>Kortrijk</v>
          </cell>
          <cell r="P204" t="str">
            <v>West-Vlaanderen</v>
          </cell>
          <cell r="Z204">
            <v>43556</v>
          </cell>
        </row>
        <row r="205">
          <cell r="D205" t="str">
            <v>Oranjehuis</v>
          </cell>
          <cell r="F205" t="str">
            <v>Fatima-site</v>
          </cell>
          <cell r="G205" t="str">
            <v>Muurisolatie</v>
          </cell>
          <cell r="H205">
            <v>6077</v>
          </cell>
          <cell r="N205" t="str">
            <v>Kortrijk</v>
          </cell>
          <cell r="P205" t="str">
            <v>West-Vlaanderen</v>
          </cell>
          <cell r="Z205">
            <v>43556</v>
          </cell>
        </row>
        <row r="206">
          <cell r="D206" t="str">
            <v>Oranjehuis</v>
          </cell>
          <cell r="F206" t="str">
            <v>Fatima-site</v>
          </cell>
          <cell r="G206" t="str">
            <v>Regeltechn. verwarming</v>
          </cell>
          <cell r="H206">
            <v>192</v>
          </cell>
          <cell r="N206" t="str">
            <v>Kortrijk</v>
          </cell>
          <cell r="P206" t="str">
            <v>West-Vlaanderen</v>
          </cell>
          <cell r="Z206">
            <v>43556</v>
          </cell>
        </row>
        <row r="207">
          <cell r="D207" t="str">
            <v>Oranjehuis</v>
          </cell>
          <cell r="F207" t="str">
            <v>Fatima-site</v>
          </cell>
          <cell r="G207" t="str">
            <v>Verhogen luchtdichtheid</v>
          </cell>
          <cell r="H207">
            <v>3748</v>
          </cell>
          <cell r="N207" t="str">
            <v>Kortrijk</v>
          </cell>
          <cell r="P207" t="str">
            <v>West-Vlaanderen</v>
          </cell>
          <cell r="Z207">
            <v>43556</v>
          </cell>
        </row>
        <row r="208">
          <cell r="D208" t="str">
            <v>Oranjehuis</v>
          </cell>
          <cell r="F208" t="str">
            <v>Fatima-site</v>
          </cell>
          <cell r="G208" t="str">
            <v>Vervangen pompen</v>
          </cell>
          <cell r="H208">
            <v>683</v>
          </cell>
          <cell r="N208" t="str">
            <v>Kortrijk</v>
          </cell>
          <cell r="P208" t="str">
            <v>West-Vlaanderen</v>
          </cell>
          <cell r="Z208">
            <v>43556</v>
          </cell>
        </row>
        <row r="209">
          <cell r="D209" t="str">
            <v>Oranjehuis</v>
          </cell>
          <cell r="F209" t="str">
            <v>Fatima-site</v>
          </cell>
          <cell r="G209" t="str">
            <v>Vloerisolatie</v>
          </cell>
          <cell r="H209">
            <v>12000</v>
          </cell>
          <cell r="N209" t="str">
            <v>Kortrijk</v>
          </cell>
          <cell r="P209" t="str">
            <v>West-Vlaanderen</v>
          </cell>
          <cell r="Z209">
            <v>43556</v>
          </cell>
        </row>
        <row r="210">
          <cell r="D210" t="str">
            <v>Ouderenzorg Philippus Neri</v>
          </cell>
          <cell r="F210" t="str">
            <v>GAW Huize Den Dries</v>
          </cell>
          <cell r="G210" t="str">
            <v>Stookplaatsrenovatie</v>
          </cell>
          <cell r="H210">
            <v>27000</v>
          </cell>
          <cell r="N210" t="str">
            <v>Sint-Niklaas</v>
          </cell>
          <cell r="P210" t="str">
            <v>Oost-Vlaanderen</v>
          </cell>
          <cell r="Z210">
            <v>43552</v>
          </cell>
        </row>
        <row r="211">
          <cell r="D211" t="str">
            <v>Ouderenzorg Philippus Neri</v>
          </cell>
          <cell r="F211" t="str">
            <v>GAW Huize Neri</v>
          </cell>
          <cell r="G211" t="str">
            <v>Stookplaatsrenovatie</v>
          </cell>
          <cell r="H211">
            <v>27000</v>
          </cell>
          <cell r="N211" t="str">
            <v>Sint-Niklaas</v>
          </cell>
          <cell r="P211" t="str">
            <v>Oost-Vlaanderen</v>
          </cell>
          <cell r="Z211">
            <v>43552</v>
          </cell>
        </row>
        <row r="212">
          <cell r="D212" t="str">
            <v>Ouderenzorg Philippus Neri</v>
          </cell>
          <cell r="F212" t="str">
            <v>GAW Huize Neri</v>
          </cell>
          <cell r="G212" t="str">
            <v>Warmtepompen</v>
          </cell>
          <cell r="H212">
            <v>30000</v>
          </cell>
          <cell r="N212" t="str">
            <v>Sint-Niklaas</v>
          </cell>
          <cell r="P212" t="str">
            <v>Oost-Vlaanderen</v>
          </cell>
          <cell r="Z212">
            <v>43552</v>
          </cell>
        </row>
        <row r="213">
          <cell r="D213" t="str">
            <v>Ouderenzorg Philippus Neri</v>
          </cell>
          <cell r="F213" t="str">
            <v>GAW Hulsterhof</v>
          </cell>
          <cell r="G213" t="str">
            <v>Isoleren pompen/kranen/hydraulica</v>
          </cell>
          <cell r="H213">
            <v>1284</v>
          </cell>
          <cell r="N213" t="str">
            <v>Sint-Niklaas</v>
          </cell>
          <cell r="P213" t="str">
            <v>Oost-Vlaanderen</v>
          </cell>
          <cell r="Z213">
            <v>43552</v>
          </cell>
        </row>
        <row r="214">
          <cell r="D214" t="str">
            <v>Ouderenzorg Philippus Neri</v>
          </cell>
          <cell r="F214" t="str">
            <v>GAW Hulsterhof</v>
          </cell>
          <cell r="G214" t="str">
            <v>Stookplaatsrenovatie</v>
          </cell>
          <cell r="H214">
            <v>48000</v>
          </cell>
          <cell r="N214" t="str">
            <v>Sint-Niklaas</v>
          </cell>
          <cell r="P214" t="str">
            <v>Oost-Vlaanderen</v>
          </cell>
          <cell r="Z214">
            <v>43552</v>
          </cell>
        </row>
        <row r="215">
          <cell r="D215" t="str">
            <v>Ouderenzorg Philippus Neri</v>
          </cell>
          <cell r="F215" t="str">
            <v>WZC Huize Den Dries</v>
          </cell>
          <cell r="G215" t="str">
            <v>Isoleren pompen/kranen/hydraulica</v>
          </cell>
          <cell r="H215">
            <v>2087</v>
          </cell>
          <cell r="N215" t="str">
            <v>Sint-Niklaas</v>
          </cell>
          <cell r="P215" t="str">
            <v>Oost-Vlaanderen</v>
          </cell>
          <cell r="Z215">
            <v>43552</v>
          </cell>
        </row>
        <row r="216">
          <cell r="D216" t="str">
            <v>Ouderenzorg Philippus Neri</v>
          </cell>
          <cell r="F216" t="str">
            <v>WZC Sint-Jozef</v>
          </cell>
          <cell r="G216" t="str">
            <v>Stookplaatsrenovatie</v>
          </cell>
          <cell r="H216">
            <v>24000</v>
          </cell>
          <cell r="N216" t="str">
            <v>Sint-Niklaas</v>
          </cell>
          <cell r="P216" t="str">
            <v>Oost-Vlaanderen</v>
          </cell>
          <cell r="Z216">
            <v>43552</v>
          </cell>
        </row>
        <row r="217">
          <cell r="D217" t="str">
            <v>Psychiatrisch Centrum St. Jan</v>
          </cell>
          <cell r="F217" t="str">
            <v>Gebouw K</v>
          </cell>
          <cell r="G217" t="str">
            <v>Monitoring</v>
          </cell>
          <cell r="H217">
            <v>1020</v>
          </cell>
          <cell r="N217" t="str">
            <v>Eeklo</v>
          </cell>
          <cell r="P217" t="str">
            <v>Oost-Vlaanderen</v>
          </cell>
          <cell r="Z217">
            <v>43552</v>
          </cell>
        </row>
        <row r="218">
          <cell r="D218" t="str">
            <v>Psychiatrisch Centrum St. Jan</v>
          </cell>
          <cell r="F218" t="str">
            <v>Gebouw K</v>
          </cell>
          <cell r="G218" t="str">
            <v>Sensibilisering</v>
          </cell>
          <cell r="H218">
            <v>1800</v>
          </cell>
          <cell r="N218" t="str">
            <v>Eeklo</v>
          </cell>
          <cell r="P218" t="str">
            <v>Oost-Vlaanderen</v>
          </cell>
          <cell r="Z218">
            <v>43552</v>
          </cell>
        </row>
        <row r="219">
          <cell r="D219" t="str">
            <v>Psychiatrisch Centrum St. Jan</v>
          </cell>
          <cell r="F219" t="str">
            <v>Gebouw K</v>
          </cell>
          <cell r="G219" t="str">
            <v>Relighting/relamping</v>
          </cell>
          <cell r="H219">
            <v>6877</v>
          </cell>
          <cell r="N219" t="str">
            <v>Eeklo</v>
          </cell>
          <cell r="P219" t="str">
            <v>Oost-Vlaanderen</v>
          </cell>
          <cell r="Z219">
            <v>43552</v>
          </cell>
        </row>
        <row r="220">
          <cell r="D220" t="str">
            <v>Psychiatrisch Centrum St. Jan</v>
          </cell>
          <cell r="F220" t="str">
            <v>Gebouw N</v>
          </cell>
          <cell r="G220" t="str">
            <v>Monitoring</v>
          </cell>
          <cell r="H220">
            <v>1007</v>
          </cell>
          <cell r="N220" t="str">
            <v>Eeklo</v>
          </cell>
          <cell r="P220" t="str">
            <v>Oost-Vlaanderen</v>
          </cell>
          <cell r="Z220">
            <v>43552</v>
          </cell>
        </row>
        <row r="221">
          <cell r="D221" t="str">
            <v>Psychiatrisch Centrum St. Jan</v>
          </cell>
          <cell r="F221" t="str">
            <v>Gebouw N</v>
          </cell>
          <cell r="G221" t="str">
            <v>Sensibilisering</v>
          </cell>
          <cell r="H221">
            <v>1457</v>
          </cell>
          <cell r="N221" t="str">
            <v>Eeklo</v>
          </cell>
          <cell r="P221" t="str">
            <v>Oost-Vlaanderen</v>
          </cell>
          <cell r="Z221">
            <v>43552</v>
          </cell>
        </row>
        <row r="222">
          <cell r="D222" t="str">
            <v>Psychiatrisch Centrum St. Jan</v>
          </cell>
          <cell r="F222" t="str">
            <v>Gebouw N</v>
          </cell>
          <cell r="G222" t="str">
            <v>Relighting/relamping</v>
          </cell>
          <cell r="H222">
            <v>3947</v>
          </cell>
          <cell r="N222" t="str">
            <v>Eeklo</v>
          </cell>
          <cell r="P222" t="str">
            <v>Oost-Vlaanderen</v>
          </cell>
          <cell r="Z222">
            <v>43552</v>
          </cell>
        </row>
        <row r="223">
          <cell r="D223" t="str">
            <v>Psychiatrisch Centrum St. Jan</v>
          </cell>
          <cell r="F223" t="str">
            <v>Gebouw N</v>
          </cell>
          <cell r="G223" t="str">
            <v>Stookplaatsrenovatie</v>
          </cell>
          <cell r="H223">
            <v>38854.200000000004</v>
          </cell>
          <cell r="N223" t="str">
            <v>Eeklo</v>
          </cell>
          <cell r="P223" t="str">
            <v>Oost-Vlaanderen</v>
          </cell>
          <cell r="Z223">
            <v>43552</v>
          </cell>
        </row>
        <row r="224">
          <cell r="D224" t="str">
            <v>Psychiatrisch Centrum St. Jan</v>
          </cell>
          <cell r="F224" t="str">
            <v>Gebouw R</v>
          </cell>
          <cell r="G224" t="str">
            <v>Monitoring</v>
          </cell>
          <cell r="H224">
            <v>1020</v>
          </cell>
          <cell r="N224" t="str">
            <v>Eeklo</v>
          </cell>
          <cell r="P224" t="str">
            <v>Oost-Vlaanderen</v>
          </cell>
          <cell r="Z224">
            <v>43552</v>
          </cell>
        </row>
        <row r="225">
          <cell r="D225" t="str">
            <v>Psychiatrisch Centrum St. Jan</v>
          </cell>
          <cell r="F225" t="str">
            <v>Gebouw R</v>
          </cell>
          <cell r="G225" t="str">
            <v>Sensibilisering</v>
          </cell>
          <cell r="H225">
            <v>1800</v>
          </cell>
          <cell r="N225" t="str">
            <v>Eeklo</v>
          </cell>
          <cell r="P225" t="str">
            <v>Oost-Vlaanderen</v>
          </cell>
          <cell r="Z225">
            <v>43552</v>
          </cell>
        </row>
        <row r="226">
          <cell r="D226" t="str">
            <v>Psychiatrisch Centrum St. Jan</v>
          </cell>
          <cell r="F226" t="str">
            <v>Gebouw R</v>
          </cell>
          <cell r="G226" t="str">
            <v>Relighting/relamping</v>
          </cell>
          <cell r="H226">
            <v>5737</v>
          </cell>
          <cell r="N226" t="str">
            <v>Eeklo</v>
          </cell>
          <cell r="P226" t="str">
            <v>Oost-Vlaanderen</v>
          </cell>
          <cell r="Z226">
            <v>43552</v>
          </cell>
        </row>
        <row r="227">
          <cell r="D227" t="str">
            <v>Psychiatrisch Centrum St. Jan</v>
          </cell>
          <cell r="F227" t="str">
            <v>Gebouw R</v>
          </cell>
          <cell r="G227" t="str">
            <v>Stookplaatsrenovatie</v>
          </cell>
          <cell r="H227">
            <v>17953.800000000003</v>
          </cell>
          <cell r="N227" t="str">
            <v>Eeklo</v>
          </cell>
          <cell r="P227" t="str">
            <v>Oost-Vlaanderen</v>
          </cell>
          <cell r="Z227">
            <v>43552</v>
          </cell>
        </row>
        <row r="228">
          <cell r="D228" t="str">
            <v>Psychiatrisch Centrum St. Jan</v>
          </cell>
          <cell r="F228" t="str">
            <v>Gebouwen S &amp; T</v>
          </cell>
          <cell r="G228" t="str">
            <v>Sensibilisering</v>
          </cell>
          <cell r="H228">
            <v>1800</v>
          </cell>
          <cell r="N228" t="str">
            <v>Eeklo</v>
          </cell>
          <cell r="P228" t="str">
            <v>Oost-Vlaanderen</v>
          </cell>
          <cell r="Z228">
            <v>43552</v>
          </cell>
        </row>
        <row r="229">
          <cell r="D229" t="str">
            <v>Speelhuis Elief</v>
          </cell>
          <cell r="F229" t="str">
            <v>Speelhuis Elief</v>
          </cell>
          <cell r="G229" t="str">
            <v>Isoleren leidingen</v>
          </cell>
          <cell r="H229">
            <v>102</v>
          </cell>
          <cell r="N229" t="str">
            <v>Antwerpen</v>
          </cell>
          <cell r="P229" t="str">
            <v>Antwerpen</v>
          </cell>
          <cell r="Z229">
            <v>43552</v>
          </cell>
        </row>
        <row r="230">
          <cell r="D230" t="str">
            <v>Speelhuis Elief</v>
          </cell>
          <cell r="F230" t="str">
            <v>Speelhuis Elief</v>
          </cell>
          <cell r="G230" t="str">
            <v>Overige</v>
          </cell>
          <cell r="H230">
            <v>1200</v>
          </cell>
          <cell r="N230" t="str">
            <v>Antwerpen</v>
          </cell>
          <cell r="P230" t="str">
            <v>Antwerpen</v>
          </cell>
          <cell r="Z230">
            <v>43552</v>
          </cell>
        </row>
        <row r="231">
          <cell r="D231" t="str">
            <v>Speelhuis Elief</v>
          </cell>
          <cell r="F231" t="str">
            <v>Speelhuis Elief</v>
          </cell>
          <cell r="G231" t="str">
            <v>Verhogen luchtdichtheid</v>
          </cell>
          <cell r="H231">
            <v>2880</v>
          </cell>
          <cell r="N231" t="str">
            <v>Antwerpen</v>
          </cell>
          <cell r="P231" t="str">
            <v>Antwerpen</v>
          </cell>
          <cell r="Z231">
            <v>43552</v>
          </cell>
        </row>
        <row r="232">
          <cell r="D232" t="str">
            <v>Sporen</v>
          </cell>
          <cell r="F232" t="str">
            <v>Klimop</v>
          </cell>
          <cell r="G232" t="str">
            <v>Isoleren pompen/kranen/hydraulica</v>
          </cell>
          <cell r="H232">
            <v>336</v>
          </cell>
          <cell r="N232" t="str">
            <v>Leuven</v>
          </cell>
          <cell r="P232" t="str">
            <v>Vlaams-Brabant</v>
          </cell>
          <cell r="Z232">
            <v>43556</v>
          </cell>
        </row>
        <row r="233">
          <cell r="D233" t="str">
            <v>Sporen</v>
          </cell>
          <cell r="F233" t="str">
            <v>Klimop</v>
          </cell>
          <cell r="G233" t="str">
            <v>Overige</v>
          </cell>
          <cell r="H233">
            <v>130</v>
          </cell>
          <cell r="N233" t="str">
            <v>Leuven</v>
          </cell>
          <cell r="P233" t="str">
            <v>Vlaams-Brabant</v>
          </cell>
          <cell r="Z233">
            <v>43556</v>
          </cell>
        </row>
        <row r="234">
          <cell r="D234" t="str">
            <v>Sporen</v>
          </cell>
          <cell r="F234" t="str">
            <v>Klimop</v>
          </cell>
          <cell r="G234" t="str">
            <v>Overige</v>
          </cell>
          <cell r="H234">
            <v>69</v>
          </cell>
          <cell r="N234" t="str">
            <v>Leuven</v>
          </cell>
          <cell r="P234" t="str">
            <v>Vlaams-Brabant</v>
          </cell>
          <cell r="Z234">
            <v>43556</v>
          </cell>
        </row>
        <row r="235">
          <cell r="D235" t="str">
            <v>Sporen</v>
          </cell>
          <cell r="F235" t="str">
            <v>Oudebaan</v>
          </cell>
          <cell r="G235" t="str">
            <v>Isoleren pompen/kranen/hydraulica</v>
          </cell>
          <cell r="H235">
            <v>1080</v>
          </cell>
          <cell r="N235" t="str">
            <v>Leuven</v>
          </cell>
          <cell r="P235" t="str">
            <v>Vlaams-Brabant</v>
          </cell>
          <cell r="Z235">
            <v>43556</v>
          </cell>
        </row>
        <row r="236">
          <cell r="D236" t="str">
            <v>Sporen</v>
          </cell>
          <cell r="F236" t="str">
            <v>Secretariaat</v>
          </cell>
          <cell r="G236" t="str">
            <v>Isoleren pompen/kranen/hydraulica</v>
          </cell>
          <cell r="H236">
            <v>390</v>
          </cell>
          <cell r="N236" t="str">
            <v>Leuven</v>
          </cell>
          <cell r="P236" t="str">
            <v>Vlaams-Brabant</v>
          </cell>
          <cell r="Z236">
            <v>43556</v>
          </cell>
        </row>
        <row r="237">
          <cell r="D237" t="str">
            <v>Sporen</v>
          </cell>
          <cell r="F237" t="str">
            <v>Studio 3</v>
          </cell>
          <cell r="G237" t="str">
            <v>Isoleren pompen/kranen/hydraulica</v>
          </cell>
          <cell r="H237">
            <v>510</v>
          </cell>
          <cell r="N237" t="str">
            <v>Leuven</v>
          </cell>
          <cell r="P237" t="str">
            <v>Vlaams-Brabant</v>
          </cell>
          <cell r="Z237">
            <v>43556</v>
          </cell>
        </row>
        <row r="238">
          <cell r="D238" t="str">
            <v>Sporen</v>
          </cell>
          <cell r="F238" t="str">
            <v>Studio 3</v>
          </cell>
          <cell r="G238" t="str">
            <v>Overige</v>
          </cell>
          <cell r="H238">
            <v>107</v>
          </cell>
          <cell r="N238" t="str">
            <v>Leuven</v>
          </cell>
          <cell r="P238" t="str">
            <v>Vlaams-Brabant</v>
          </cell>
          <cell r="Z238">
            <v>43556</v>
          </cell>
        </row>
        <row r="239">
          <cell r="D239" t="str">
            <v>Sporen</v>
          </cell>
          <cell r="F239" t="str">
            <v>Studio 3</v>
          </cell>
          <cell r="G239" t="str">
            <v>Overige</v>
          </cell>
          <cell r="H239">
            <v>69</v>
          </cell>
          <cell r="N239" t="str">
            <v>Leuven</v>
          </cell>
          <cell r="P239" t="str">
            <v>Vlaams-Brabant</v>
          </cell>
          <cell r="Z239">
            <v>43556</v>
          </cell>
        </row>
        <row r="240">
          <cell r="D240" t="str">
            <v>Sporen</v>
          </cell>
          <cell r="F240" t="str">
            <v>Studio 3</v>
          </cell>
          <cell r="G240" t="str">
            <v>Regeltechn. verwarming</v>
          </cell>
          <cell r="H240">
            <v>259</v>
          </cell>
          <cell r="N240" t="str">
            <v>Leuven</v>
          </cell>
          <cell r="P240" t="str">
            <v>Vlaams-Brabant</v>
          </cell>
          <cell r="Z240">
            <v>43556</v>
          </cell>
        </row>
        <row r="241">
          <cell r="D241" t="str">
            <v>Sporen</v>
          </cell>
          <cell r="F241" t="str">
            <v>Triangel</v>
          </cell>
          <cell r="G241" t="str">
            <v>Isoleren pompen/kranen/hydraulica</v>
          </cell>
          <cell r="H241">
            <v>360</v>
          </cell>
          <cell r="N241" t="str">
            <v>Leuven</v>
          </cell>
          <cell r="P241" t="str">
            <v>Vlaams-Brabant</v>
          </cell>
          <cell r="Z241">
            <v>43556</v>
          </cell>
        </row>
        <row r="242">
          <cell r="D242" t="str">
            <v>Sporen</v>
          </cell>
          <cell r="F242" t="str">
            <v>Triangel</v>
          </cell>
          <cell r="G242" t="str">
            <v>Overige</v>
          </cell>
          <cell r="H242">
            <v>107</v>
          </cell>
          <cell r="N242" t="str">
            <v>Leuven</v>
          </cell>
          <cell r="P242" t="str">
            <v>Vlaams-Brabant</v>
          </cell>
          <cell r="Z242">
            <v>43556</v>
          </cell>
        </row>
        <row r="243">
          <cell r="D243" t="str">
            <v>Sporen</v>
          </cell>
          <cell r="F243" t="str">
            <v>Triangel</v>
          </cell>
          <cell r="G243" t="str">
            <v>Overige</v>
          </cell>
          <cell r="H243">
            <v>561</v>
          </cell>
          <cell r="N243" t="str">
            <v>Leuven</v>
          </cell>
          <cell r="P243" t="str">
            <v>Vlaams-Brabant</v>
          </cell>
          <cell r="Z243">
            <v>43556</v>
          </cell>
        </row>
        <row r="244">
          <cell r="D244" t="str">
            <v>Vereniging Zonder Winstoogmerk Den Engel</v>
          </cell>
          <cell r="F244" t="str">
            <v>vzw Den Engel</v>
          </cell>
          <cell r="G244" t="str">
            <v>Comfortverhoging</v>
          </cell>
          <cell r="H244">
            <v>271</v>
          </cell>
          <cell r="N244" t="str">
            <v>Antwerpen</v>
          </cell>
          <cell r="P244" t="str">
            <v>Antwerpen</v>
          </cell>
          <cell r="Z244">
            <v>43553</v>
          </cell>
        </row>
        <row r="245">
          <cell r="D245" t="str">
            <v>Vereniging Zonder Winstoogmerk Den Engel</v>
          </cell>
          <cell r="F245" t="str">
            <v>vzw Den Engel</v>
          </cell>
          <cell r="G245" t="str">
            <v>Isoleren leidingen</v>
          </cell>
          <cell r="H245">
            <v>322</v>
          </cell>
          <cell r="N245" t="str">
            <v>Antwerpen</v>
          </cell>
          <cell r="P245" t="str">
            <v>Antwerpen</v>
          </cell>
          <cell r="Z245">
            <v>43553</v>
          </cell>
        </row>
        <row r="246">
          <cell r="D246" t="str">
            <v>Vereniging Zonder Winstoogmerk Den Engel</v>
          </cell>
          <cell r="F246" t="str">
            <v>vzw Den Engel</v>
          </cell>
          <cell r="G246" t="str">
            <v>Stookplaatsrenovatie</v>
          </cell>
          <cell r="H246">
            <v>15873</v>
          </cell>
          <cell r="N246" t="str">
            <v>Antwerpen</v>
          </cell>
          <cell r="P246" t="str">
            <v>Antwerpen</v>
          </cell>
          <cell r="Z246">
            <v>43553</v>
          </cell>
        </row>
        <row r="247">
          <cell r="D247" t="str">
            <v>Vereniging Zonder Winstoogmerk Den Engel</v>
          </cell>
          <cell r="F247" t="str">
            <v>vzw Den Engel</v>
          </cell>
          <cell r="G247" t="str">
            <v>Vervangen pompen</v>
          </cell>
          <cell r="H247">
            <v>1800</v>
          </cell>
          <cell r="N247" t="str">
            <v>Antwerpen</v>
          </cell>
          <cell r="P247" t="str">
            <v>Antwerpen</v>
          </cell>
          <cell r="Z247">
            <v>43553</v>
          </cell>
        </row>
        <row r="248">
          <cell r="D248" t="str">
            <v>Vrije Universiteit  Brussel</v>
          </cell>
          <cell r="F248" t="str">
            <v>Universitair Ziekenhuis Brussel</v>
          </cell>
          <cell r="G248" t="str">
            <v>Isoleren pompen/kranen/hydraulica</v>
          </cell>
          <cell r="H248">
            <v>10791</v>
          </cell>
          <cell r="N248" t="str">
            <v>Elsene</v>
          </cell>
          <cell r="P248" t="str">
            <v>Brussel Hoofdstedelijk Gewest</v>
          </cell>
          <cell r="Z248">
            <v>43552</v>
          </cell>
        </row>
        <row r="249">
          <cell r="D249" t="str">
            <v>Vrije Universiteit  Brussel</v>
          </cell>
          <cell r="F249" t="str">
            <v>Universitair Ziekenhuis Brussel</v>
          </cell>
          <cell r="G249" t="str">
            <v>Overige</v>
          </cell>
          <cell r="H249">
            <v>9968</v>
          </cell>
          <cell r="N249" t="str">
            <v>Elsene</v>
          </cell>
          <cell r="P249" t="str">
            <v>Brussel Hoofdstedelijk Gewest</v>
          </cell>
          <cell r="Z249">
            <v>43552</v>
          </cell>
        </row>
        <row r="250">
          <cell r="D250" t="str">
            <v>Vrije Universiteit  Brussel</v>
          </cell>
          <cell r="F250" t="str">
            <v>Universitair Ziekenhuis Brussel</v>
          </cell>
          <cell r="G250" t="str">
            <v>Renovatie SWW</v>
          </cell>
          <cell r="H250">
            <v>278400</v>
          </cell>
          <cell r="N250" t="str">
            <v>Elsene</v>
          </cell>
          <cell r="P250" t="str">
            <v>Brussel Hoofdstedelijk Gewest</v>
          </cell>
          <cell r="Z250">
            <v>43552</v>
          </cell>
        </row>
        <row r="251">
          <cell r="D251" t="str">
            <v>Vrije Universiteit  Brussel</v>
          </cell>
          <cell r="F251" t="str">
            <v>Universitair Ziekenhuis Brussel</v>
          </cell>
          <cell r="G251" t="str">
            <v>Renovatie ventilatie</v>
          </cell>
          <cell r="H251">
            <v>45000</v>
          </cell>
          <cell r="N251" t="str">
            <v>Elsene</v>
          </cell>
          <cell r="P251" t="str">
            <v>Brussel Hoofdstedelijk Gewest</v>
          </cell>
          <cell r="Z251">
            <v>43552</v>
          </cell>
        </row>
        <row r="252">
          <cell r="D252" t="str">
            <v>Vrije Universiteit  Brussel</v>
          </cell>
          <cell r="F252" t="str">
            <v>Universitair Ziekenhuis Brussel</v>
          </cell>
          <cell r="G252" t="str">
            <v>WKK</v>
          </cell>
          <cell r="H252">
            <v>5841</v>
          </cell>
          <cell r="N252" t="str">
            <v>Elsene</v>
          </cell>
          <cell r="P252" t="str">
            <v>Brussel Hoofdstedelijk Gewest</v>
          </cell>
          <cell r="Z252">
            <v>43552</v>
          </cell>
        </row>
        <row r="253">
          <cell r="D253" t="str">
            <v>Vrije Universiteit Brussel</v>
          </cell>
          <cell r="F253" t="str">
            <v>Universitair Ziekenhuis Brussel</v>
          </cell>
          <cell r="G253" t="str">
            <v>Overige</v>
          </cell>
          <cell r="H253">
            <v>49200</v>
          </cell>
          <cell r="N253" t="str">
            <v>Elsene</v>
          </cell>
          <cell r="P253" t="str">
            <v>Brussel Hoofdstedelijk Gewest</v>
          </cell>
          <cell r="Z253">
            <v>43552</v>
          </cell>
        </row>
        <row r="254">
          <cell r="D254" t="str">
            <v>Woonzorgcentrum St. Vincentius</v>
          </cell>
          <cell r="F254" t="str">
            <v>WZC Sint-Vincentius vzw</v>
          </cell>
          <cell r="G254" t="str">
            <v>Isoleren pompen/kranen/hydraulica</v>
          </cell>
          <cell r="H254">
            <v>900</v>
          </cell>
          <cell r="N254" t="str">
            <v>Antwerpen</v>
          </cell>
          <cell r="P254" t="str">
            <v>Antwerpen</v>
          </cell>
          <cell r="Z254">
            <v>43553</v>
          </cell>
        </row>
        <row r="255">
          <cell r="D255" t="str">
            <v>Woonzorggroep Voorkempen</v>
          </cell>
          <cell r="F255" t="str">
            <v>Woonzorgcentrum Verbert-Verrijdt</v>
          </cell>
          <cell r="G255" t="str">
            <v>Dakisolatie</v>
          </cell>
          <cell r="H255">
            <v>13986</v>
          </cell>
          <cell r="N255" t="str">
            <v>Schoten</v>
          </cell>
          <cell r="P255" t="str">
            <v>Antwerpen</v>
          </cell>
          <cell r="Z255">
            <v>43552</v>
          </cell>
        </row>
        <row r="256">
          <cell r="D256" t="str">
            <v>Zorgbedrijf Harelbeke</v>
          </cell>
          <cell r="F256" t="str">
            <v>woonzorgcentrum Ceder aan de Leie / assistentiewoningen De Beiaard</v>
          </cell>
          <cell r="G256" t="str">
            <v>Isoleren leidingen</v>
          </cell>
          <cell r="H256">
            <v>104</v>
          </cell>
          <cell r="N256" t="str">
            <v>Harelbeke</v>
          </cell>
          <cell r="P256" t="str">
            <v>West-Vlaanderen</v>
          </cell>
          <cell r="Z256">
            <v>43552</v>
          </cell>
        </row>
        <row r="257">
          <cell r="D257" t="str">
            <v>Zorgbedrijf Harelbeke</v>
          </cell>
          <cell r="F257" t="str">
            <v>woonzorgcentrum Ceder aan de Leie / assistentiewoningen De Beiaard</v>
          </cell>
          <cell r="G257" t="str">
            <v>Isoleren pompen/kranen/hydraulica</v>
          </cell>
          <cell r="H257">
            <v>800</v>
          </cell>
          <cell r="N257" t="str">
            <v>Harelbeke</v>
          </cell>
          <cell r="P257" t="str">
            <v>West-Vlaanderen</v>
          </cell>
          <cell r="Z257">
            <v>43552</v>
          </cell>
        </row>
        <row r="258">
          <cell r="D258" t="str">
            <v>Zorgbedrijf Harelbeke</v>
          </cell>
          <cell r="F258" t="str">
            <v>woonzorgcentrum Ceder aan de Leie / assistentiewoningen De Beiaard</v>
          </cell>
          <cell r="G258" t="str">
            <v>Monitoring</v>
          </cell>
          <cell r="H258">
            <v>4533</v>
          </cell>
          <cell r="N258" t="str">
            <v>Harelbeke</v>
          </cell>
          <cell r="P258" t="str">
            <v>West-Vlaanderen</v>
          </cell>
          <cell r="Z258">
            <v>43552</v>
          </cell>
        </row>
        <row r="259">
          <cell r="D259" t="str">
            <v>Zorgbedrijf Harelbeke</v>
          </cell>
          <cell r="F259" t="str">
            <v>woonzorgcentrum Ceder aan de Leie / assistentiewoningen De Beiaard</v>
          </cell>
          <cell r="G259" t="str">
            <v>Regeltechn. ventilatie</v>
          </cell>
          <cell r="H259">
            <v>2044</v>
          </cell>
          <cell r="N259" t="str">
            <v>Harelbeke</v>
          </cell>
          <cell r="P259" t="str">
            <v>West-Vlaanderen</v>
          </cell>
          <cell r="Z259">
            <v>43552</v>
          </cell>
        </row>
        <row r="260">
          <cell r="D260" t="str">
            <v>Zorgbedrijf Harelbeke</v>
          </cell>
          <cell r="F260" t="str">
            <v>woonzorgcentrum Ceder aan de Leie / assistentiewoningen De Beiaard</v>
          </cell>
          <cell r="G260" t="str">
            <v>Vervangen pompen</v>
          </cell>
          <cell r="H260">
            <v>2696</v>
          </cell>
          <cell r="N260" t="str">
            <v>Harelbeke</v>
          </cell>
          <cell r="P260" t="str">
            <v>West-Vlaanderen</v>
          </cell>
          <cell r="Z260">
            <v>43552</v>
          </cell>
        </row>
        <row r="261">
          <cell r="D261" t="str">
            <v>Zorgbedrijf Harelbeke</v>
          </cell>
          <cell r="F261" t="str">
            <v>woonzorgcentrum Ceder aan de Leie / assistentiewoningen De Beiaard</v>
          </cell>
          <cell r="G261" t="str">
            <v>Zonneboiler</v>
          </cell>
          <cell r="H261">
            <v>2012</v>
          </cell>
          <cell r="N261" t="str">
            <v>Harelbeke</v>
          </cell>
          <cell r="P261" t="str">
            <v>West-Vlaanderen</v>
          </cell>
          <cell r="Z261">
            <v>43552</v>
          </cell>
        </row>
        <row r="262">
          <cell r="D262" t="str">
            <v>De Vleugels</v>
          </cell>
          <cell r="F262" t="str">
            <v>De Vleugels zorgcentrum</v>
          </cell>
          <cell r="G262" t="str">
            <v>Centraliseren verwarming</v>
          </cell>
          <cell r="H262">
            <v>68760</v>
          </cell>
          <cell r="N262" t="str">
            <v>Houthulst</v>
          </cell>
          <cell r="P262" t="str">
            <v>West-Vlaanderen</v>
          </cell>
          <cell r="Z262">
            <v>43553</v>
          </cell>
        </row>
        <row r="263">
          <cell r="D263" t="str">
            <v>De Vleugels</v>
          </cell>
          <cell r="F263" t="str">
            <v>De Vleugels zorgcentrum</v>
          </cell>
          <cell r="G263" t="str">
            <v>Vervangen pompen</v>
          </cell>
          <cell r="H263">
            <v>7560</v>
          </cell>
          <cell r="N263" t="str">
            <v>Houthulst</v>
          </cell>
          <cell r="P263" t="str">
            <v>West-Vlaanderen</v>
          </cell>
          <cell r="Z263">
            <v>43553</v>
          </cell>
        </row>
        <row r="264">
          <cell r="D264" t="str">
            <v>De Vleugels</v>
          </cell>
          <cell r="F264" t="str">
            <v>De Vleugels zorgcentrum</v>
          </cell>
          <cell r="G264" t="str">
            <v>WKK</v>
          </cell>
          <cell r="H264">
            <v>34909</v>
          </cell>
          <cell r="N264" t="str">
            <v>Houthulst</v>
          </cell>
          <cell r="P264" t="str">
            <v>West-Vlaanderen</v>
          </cell>
          <cell r="Z264">
            <v>43553</v>
          </cell>
        </row>
        <row r="265">
          <cell r="D265" t="str">
            <v>De Vleugels</v>
          </cell>
          <cell r="F265" t="str">
            <v>De Vleugels zorgcentrum</v>
          </cell>
          <cell r="G265" t="str">
            <v>Zonneboiler</v>
          </cell>
          <cell r="H265">
            <v>30150</v>
          </cell>
          <cell r="N265" t="str">
            <v>Houthulst</v>
          </cell>
          <cell r="P265" t="str">
            <v>West-Vlaanderen</v>
          </cell>
          <cell r="Z265">
            <v>43553</v>
          </cell>
        </row>
        <row r="266">
          <cell r="D266" t="str">
            <v>Zorgcentrum Maria Ter Engelen</v>
          </cell>
          <cell r="F266" t="str">
            <v>De Vleugels zorgcentrum</v>
          </cell>
          <cell r="G266" t="str">
            <v>Overige</v>
          </cell>
          <cell r="H266">
            <v>17194.2</v>
          </cell>
          <cell r="N266" t="str">
            <v>Houthulst</v>
          </cell>
          <cell r="P266" t="str">
            <v>West-Vlaanderen</v>
          </cell>
          <cell r="Z266">
            <v>43553</v>
          </cell>
        </row>
        <row r="267">
          <cell r="D267" t="str">
            <v>Zorgcentrum Maria Ter Engelen</v>
          </cell>
          <cell r="F267" t="str">
            <v>De Vleugels zorgcentrum</v>
          </cell>
          <cell r="G267" t="str">
            <v>Renovatie SWW</v>
          </cell>
          <cell r="H267">
            <v>24829</v>
          </cell>
          <cell r="N267" t="str">
            <v>Houthulst</v>
          </cell>
          <cell r="P267" t="str">
            <v>West-Vlaanderen</v>
          </cell>
          <cell r="Z267">
            <v>43553</v>
          </cell>
        </row>
        <row r="268">
          <cell r="D268" t="str">
            <v>De Vleugels</v>
          </cell>
          <cell r="F268" t="str">
            <v>De Vleugels zorgcentrum</v>
          </cell>
          <cell r="G268" t="str">
            <v>Dakisolatie</v>
          </cell>
          <cell r="H268">
            <v>21600</v>
          </cell>
          <cell r="N268" t="str">
            <v>Houthulst</v>
          </cell>
          <cell r="P268" t="str">
            <v>West-Vlaanderen</v>
          </cell>
          <cell r="Z268">
            <v>43553</v>
          </cell>
        </row>
        <row r="269">
          <cell r="D269" t="str">
            <v>De Vleugels</v>
          </cell>
          <cell r="F269" t="str">
            <v>De Vleugels zorgcentrum</v>
          </cell>
          <cell r="G269" t="str">
            <v>Dakisolatie</v>
          </cell>
          <cell r="H269">
            <v>14400</v>
          </cell>
          <cell r="N269" t="str">
            <v>Houthulst</v>
          </cell>
          <cell r="P269" t="str">
            <v>West-Vlaanderen</v>
          </cell>
          <cell r="Z269">
            <v>43553</v>
          </cell>
        </row>
        <row r="270">
          <cell r="D270" t="str">
            <v>De Vleugels</v>
          </cell>
          <cell r="F270" t="str">
            <v>De Vleugels zorgcentrum</v>
          </cell>
          <cell r="G270" t="str">
            <v>Gebouwisolatie</v>
          </cell>
          <cell r="H270">
            <v>5345</v>
          </cell>
          <cell r="N270" t="str">
            <v>Houthulst</v>
          </cell>
          <cell r="P270" t="str">
            <v>West-Vlaanderen</v>
          </cell>
          <cell r="Z270">
            <v>43553</v>
          </cell>
        </row>
        <row r="271">
          <cell r="D271" t="str">
            <v>De Vleugels</v>
          </cell>
          <cell r="F271" t="str">
            <v>De Vleugels zorgcentrum</v>
          </cell>
          <cell r="G271" t="str">
            <v>Isoleren pompen/kranen/hydraulica</v>
          </cell>
          <cell r="H271">
            <v>20640</v>
          </cell>
          <cell r="N271" t="str">
            <v>Houthulst</v>
          </cell>
          <cell r="P271" t="str">
            <v>West-Vlaanderen</v>
          </cell>
          <cell r="Z271">
            <v>43553</v>
          </cell>
        </row>
        <row r="272">
          <cell r="D272" t="str">
            <v>De Vleugels</v>
          </cell>
          <cell r="F272" t="str">
            <v>De Vleugels zorgcentrum</v>
          </cell>
          <cell r="G272" t="str">
            <v>Monitoring</v>
          </cell>
          <cell r="H272">
            <v>8949</v>
          </cell>
          <cell r="N272" t="str">
            <v>Houthulst</v>
          </cell>
          <cell r="P272" t="str">
            <v>West-Vlaanderen</v>
          </cell>
          <cell r="Z272">
            <v>43553</v>
          </cell>
        </row>
        <row r="273">
          <cell r="D273" t="str">
            <v>De Vleugels</v>
          </cell>
          <cell r="F273" t="str">
            <v>De Vleugels zorgcentrum</v>
          </cell>
          <cell r="G273" t="str">
            <v>Schrijnwerkrenovatie</v>
          </cell>
          <cell r="H273">
            <v>24120</v>
          </cell>
          <cell r="N273" t="str">
            <v>Houthulst</v>
          </cell>
          <cell r="P273" t="str">
            <v>West-Vlaanderen</v>
          </cell>
          <cell r="Z273">
            <v>43553</v>
          </cell>
        </row>
        <row r="274">
          <cell r="D274" t="str">
            <v>De Vleugels</v>
          </cell>
          <cell r="F274" t="str">
            <v>De Vleugels zorgcentrum</v>
          </cell>
          <cell r="G274" t="str">
            <v>Stookplaatsrenovatie</v>
          </cell>
          <cell r="H274">
            <v>11988</v>
          </cell>
          <cell r="N274" t="str">
            <v>Houthulst</v>
          </cell>
          <cell r="P274" t="str">
            <v>West-Vlaanderen</v>
          </cell>
          <cell r="Z274">
            <v>43553</v>
          </cell>
        </row>
        <row r="275">
          <cell r="D275" t="str">
            <v>De Vleugels</v>
          </cell>
          <cell r="F275" t="str">
            <v>De Vleugels zorgcentrum</v>
          </cell>
          <cell r="G275" t="str">
            <v>Stookplaatsrenovatie</v>
          </cell>
          <cell r="H275">
            <v>78240</v>
          </cell>
          <cell r="N275" t="str">
            <v>Houthulst</v>
          </cell>
          <cell r="P275" t="str">
            <v>West-Vlaanderen</v>
          </cell>
          <cell r="Z275">
            <v>43553</v>
          </cell>
        </row>
        <row r="276">
          <cell r="D276" t="str">
            <v>Zorgvereniging Mintus</v>
          </cell>
          <cell r="F276" t="str">
            <v>DC Balsemboom</v>
          </cell>
          <cell r="G276" t="str">
            <v>Dakisolatie</v>
          </cell>
          <cell r="H276">
            <v>39123</v>
          </cell>
          <cell r="N276" t="str">
            <v>Brugge</v>
          </cell>
          <cell r="P276" t="str">
            <v>West-Vlaanderen</v>
          </cell>
          <cell r="Z276">
            <v>43552</v>
          </cell>
        </row>
        <row r="277">
          <cell r="D277" t="str">
            <v>Zorgvereniging Mintus</v>
          </cell>
          <cell r="F277" t="str">
            <v>DC Balsemboom</v>
          </cell>
          <cell r="G277" t="str">
            <v>Relighting/relamping</v>
          </cell>
          <cell r="H277">
            <v>14475</v>
          </cell>
          <cell r="N277" t="str">
            <v>Brugge</v>
          </cell>
          <cell r="P277" t="str">
            <v>West-Vlaanderen</v>
          </cell>
          <cell r="Z277">
            <v>43552</v>
          </cell>
        </row>
        <row r="278">
          <cell r="D278" t="str">
            <v>Zorgvereniging Mintus</v>
          </cell>
          <cell r="F278" t="str">
            <v>WZC Hallenhuis</v>
          </cell>
          <cell r="G278" t="str">
            <v>Regeltechn. koeling</v>
          </cell>
          <cell r="H278">
            <v>2410</v>
          </cell>
          <cell r="N278" t="str">
            <v>Brugge</v>
          </cell>
          <cell r="P278" t="str">
            <v>West-Vlaanderen</v>
          </cell>
          <cell r="Z278">
            <v>43552</v>
          </cell>
        </row>
        <row r="279">
          <cell r="D279" t="str">
            <v>Zorgvereniging Mintus</v>
          </cell>
          <cell r="F279" t="str">
            <v>WZC Vliedberg</v>
          </cell>
          <cell r="G279" t="str">
            <v>Regeltechn. verwarming</v>
          </cell>
          <cell r="H279">
            <v>8206</v>
          </cell>
          <cell r="N279" t="str">
            <v>Brugge</v>
          </cell>
          <cell r="P279" t="str">
            <v>West-Vlaanderen</v>
          </cell>
          <cell r="Z279">
            <v>43552</v>
          </cell>
        </row>
        <row r="280">
          <cell r="D280" t="str">
            <v>Zorgvereniging Mintus</v>
          </cell>
          <cell r="F280" t="str">
            <v>WZC Vliedberg</v>
          </cell>
          <cell r="G280" t="str">
            <v>Relighting/relamping</v>
          </cell>
          <cell r="H280">
            <v>40917</v>
          </cell>
          <cell r="N280" t="str">
            <v>Brugge</v>
          </cell>
          <cell r="P280" t="str">
            <v>West-Vlaanderen</v>
          </cell>
          <cell r="Z280">
            <v>43552</v>
          </cell>
        </row>
        <row r="281">
          <cell r="D281" t="str">
            <v>Algemeen  Ziekenhuis Sint-Maria</v>
          </cell>
          <cell r="F281" t="str">
            <v>Algemeen Ziekenhuis Sint-Maria Halle</v>
          </cell>
          <cell r="G281" t="str">
            <v>WKK</v>
          </cell>
          <cell r="H281">
            <v>119022</v>
          </cell>
          <cell r="N281" t="str">
            <v>Halle</v>
          </cell>
          <cell r="P281" t="str">
            <v>Vlaams-Brabant</v>
          </cell>
          <cell r="Z281">
            <v>43724</v>
          </cell>
        </row>
        <row r="282">
          <cell r="D282" t="str">
            <v>Algemeen  Ziekenhuis Sint-Maria</v>
          </cell>
          <cell r="F282" t="str">
            <v>Algemeen Ziekenhuis Sint-Maria Halle</v>
          </cell>
          <cell r="G282" t="str">
            <v>WKK</v>
          </cell>
          <cell r="H282">
            <v>240461</v>
          </cell>
          <cell r="N282" t="str">
            <v>Halle</v>
          </cell>
          <cell r="P282" t="str">
            <v>Vlaams-Brabant</v>
          </cell>
          <cell r="Z282">
            <v>43724</v>
          </cell>
        </row>
        <row r="283">
          <cell r="D283" t="str">
            <v>Az Sint-Lucas &amp; Volkskliniek</v>
          </cell>
          <cell r="F283" t="str">
            <v>Campus Sint-Lucas</v>
          </cell>
          <cell r="G283" t="str">
            <v>Muurisolatie</v>
          </cell>
          <cell r="H283">
            <v>92549</v>
          </cell>
          <cell r="N283" t="str">
            <v>Gent</v>
          </cell>
          <cell r="P283" t="str">
            <v>Oost-Vlaanderen</v>
          </cell>
          <cell r="Z283">
            <v>43724</v>
          </cell>
        </row>
        <row r="284">
          <cell r="D284" t="str">
            <v>Az Sint-Lucas &amp; Volkskliniek</v>
          </cell>
          <cell r="F284" t="str">
            <v>Campus Sint-Lucas</v>
          </cell>
          <cell r="G284" t="str">
            <v>Muurisolatie</v>
          </cell>
          <cell r="H284">
            <v>12091</v>
          </cell>
          <cell r="N284" t="str">
            <v>Gent</v>
          </cell>
          <cell r="P284" t="str">
            <v>Oost-Vlaanderen</v>
          </cell>
          <cell r="Z284">
            <v>43724</v>
          </cell>
        </row>
        <row r="285">
          <cell r="D285" t="str">
            <v>Az Sint-Lucas &amp; Volkskliniek</v>
          </cell>
          <cell r="F285" t="str">
            <v>Campus Sint-Lucas</v>
          </cell>
          <cell r="G285" t="str">
            <v>Dakisolatie</v>
          </cell>
          <cell r="H285">
            <v>57451</v>
          </cell>
          <cell r="N285" t="str">
            <v>Gent</v>
          </cell>
          <cell r="P285" t="str">
            <v>Oost-Vlaanderen</v>
          </cell>
          <cell r="Z285">
            <v>43724</v>
          </cell>
        </row>
        <row r="286">
          <cell r="D286" t="str">
            <v>Centra Voor Opvang En Begeleiding - Annuntiaten Heverlee</v>
          </cell>
          <cell r="F286" t="str">
            <v>Kinderdagverblijf Maria Boodschap</v>
          </cell>
          <cell r="G286" t="str">
            <v>Overige</v>
          </cell>
          <cell r="H286">
            <v>300</v>
          </cell>
          <cell r="N286" t="str">
            <v>Leuven</v>
          </cell>
          <cell r="P286" t="str">
            <v>Vlaams-Brabant</v>
          </cell>
          <cell r="Z286">
            <v>43623</v>
          </cell>
        </row>
        <row r="287">
          <cell r="D287" t="str">
            <v>Centra Voor Opvang En Begeleiding - Annuntiaten Heverlee</v>
          </cell>
          <cell r="F287" t="str">
            <v>Kinderdagverblijf Maria Boodschap</v>
          </cell>
          <cell r="G287" t="str">
            <v>Renovatie SWW</v>
          </cell>
          <cell r="H287">
            <v>1080</v>
          </cell>
          <cell r="N287" t="str">
            <v>Leuven</v>
          </cell>
          <cell r="P287" t="str">
            <v>Vlaams-Brabant</v>
          </cell>
          <cell r="Z287">
            <v>43623</v>
          </cell>
        </row>
        <row r="288">
          <cell r="D288" t="str">
            <v>Centra Voor Opvang En Begeleiding - Annuntiaten Heverlee</v>
          </cell>
          <cell r="F288" t="str">
            <v>Kinderdagverblijf Maria Boodschap</v>
          </cell>
          <cell r="G288" t="str">
            <v>Renovatie ventilatie</v>
          </cell>
          <cell r="H288">
            <v>371</v>
          </cell>
          <cell r="N288" t="str">
            <v>Leuven</v>
          </cell>
          <cell r="P288" t="str">
            <v>Vlaams-Brabant</v>
          </cell>
          <cell r="Z288">
            <v>43623</v>
          </cell>
        </row>
        <row r="289">
          <cell r="D289" t="str">
            <v>Centra Voor Opvang En Begeleiding - Annuntiaten Heverlee</v>
          </cell>
          <cell r="F289" t="str">
            <v>Kinderdagverblijf 't Toreke</v>
          </cell>
          <cell r="G289" t="str">
            <v>Stookplaatsrenovatie</v>
          </cell>
          <cell r="H289">
            <v>13813</v>
          </cell>
          <cell r="N289" t="str">
            <v>Leuven</v>
          </cell>
          <cell r="P289" t="str">
            <v>Vlaams-Brabant</v>
          </cell>
          <cell r="Z289">
            <v>43623</v>
          </cell>
        </row>
        <row r="290">
          <cell r="D290" t="str">
            <v>Centra Voor Opvang En Begeleiding - Annuntiaten Heverlee</v>
          </cell>
          <cell r="F290" t="str">
            <v>Kinderdagverblijf 't Wit Konijntje</v>
          </cell>
          <cell r="G290" t="str">
            <v>Dakisolatie</v>
          </cell>
          <cell r="H290">
            <v>9072</v>
          </cell>
          <cell r="N290" t="str">
            <v>Leuven</v>
          </cell>
          <cell r="P290" t="str">
            <v>Vlaams-Brabant</v>
          </cell>
          <cell r="Z290">
            <v>43623</v>
          </cell>
        </row>
        <row r="291">
          <cell r="D291" t="str">
            <v>Centra Voor Opvang En Begeleiding - Annuntiaten Heverlee</v>
          </cell>
          <cell r="F291" t="str">
            <v>Kinderdagverblijf 't Wit Konijntje</v>
          </cell>
          <cell r="G291" t="str">
            <v>Overige</v>
          </cell>
          <cell r="H291">
            <v>350</v>
          </cell>
          <cell r="N291" t="str">
            <v>Leuven</v>
          </cell>
          <cell r="P291" t="str">
            <v>Vlaams-Brabant</v>
          </cell>
          <cell r="Z291">
            <v>43623</v>
          </cell>
        </row>
        <row r="292">
          <cell r="D292" t="str">
            <v>Centra Voor Opvang En Begeleiding - Annuntiaten Heverlee</v>
          </cell>
          <cell r="F292" t="str">
            <v>Kinderdagverblijf 't Wit Konijntje</v>
          </cell>
          <cell r="G292" t="str">
            <v>Overige</v>
          </cell>
          <cell r="H292">
            <v>243</v>
          </cell>
          <cell r="N292" t="str">
            <v>Leuven</v>
          </cell>
          <cell r="P292" t="str">
            <v>Vlaams-Brabant</v>
          </cell>
          <cell r="Z292">
            <v>43623</v>
          </cell>
        </row>
        <row r="293">
          <cell r="D293" t="str">
            <v>Centra Voor Opvang En Begeleiding - Annuntiaten Heverlee</v>
          </cell>
          <cell r="F293" t="str">
            <v>Kinderdagverblijf 't Wit Konijntje</v>
          </cell>
          <cell r="G293" t="str">
            <v>Renovatie SWW</v>
          </cell>
          <cell r="H293">
            <v>480</v>
          </cell>
          <cell r="N293" t="str">
            <v>Leuven</v>
          </cell>
          <cell r="P293" t="str">
            <v>Vlaams-Brabant</v>
          </cell>
          <cell r="Z293">
            <v>43623</v>
          </cell>
        </row>
        <row r="294">
          <cell r="D294" t="str">
            <v>Centra Voor Opvang En Begeleiding - Annuntiaten Heverlee</v>
          </cell>
          <cell r="F294" t="str">
            <v>Kinderdagverblijf 't Wit Konijntje</v>
          </cell>
          <cell r="G294" t="str">
            <v>Schrijnwerkrenovatie</v>
          </cell>
          <cell r="H294">
            <v>27945</v>
          </cell>
          <cell r="N294" t="str">
            <v>Leuven</v>
          </cell>
          <cell r="P294" t="str">
            <v>Vlaams-Brabant</v>
          </cell>
          <cell r="Z294">
            <v>43623</v>
          </cell>
        </row>
        <row r="295">
          <cell r="D295" t="str">
            <v>Centra Voor Opvang En Begeleiding - Annuntiaten Heverlee</v>
          </cell>
          <cell r="F295" t="str">
            <v>Kinderdagverblijf 't Wit Konijntje</v>
          </cell>
          <cell r="G295" t="str">
            <v>Schrijnwerkrenovatie</v>
          </cell>
          <cell r="H295">
            <v>3456</v>
          </cell>
          <cell r="N295" t="str">
            <v>Leuven</v>
          </cell>
          <cell r="P295" t="str">
            <v>Vlaams-Brabant</v>
          </cell>
          <cell r="Z295">
            <v>43623</v>
          </cell>
        </row>
        <row r="296">
          <cell r="D296" t="str">
            <v>Centra Voor Opvang En Begeleiding - Annuntiaten Heverlee</v>
          </cell>
          <cell r="F296" t="str">
            <v>Kinderdagverblijf 't Wit Konijntje</v>
          </cell>
          <cell r="G296" t="str">
            <v>Vervangen pompen</v>
          </cell>
          <cell r="H296">
            <v>314</v>
          </cell>
          <cell r="N296" t="str">
            <v>Leuven</v>
          </cell>
          <cell r="P296" t="str">
            <v>Vlaams-Brabant</v>
          </cell>
          <cell r="Z296">
            <v>43623</v>
          </cell>
        </row>
        <row r="297">
          <cell r="D297" t="str">
            <v>Centra Voor Opvang En Begeleiding - Annuntiaten Heverlee</v>
          </cell>
          <cell r="F297" t="str">
            <v>Kinderdagverblijf 't Wit Konijntje</v>
          </cell>
          <cell r="G297" t="str">
            <v>Vloerisolatie</v>
          </cell>
          <cell r="H297">
            <v>5490</v>
          </cell>
          <cell r="N297" t="str">
            <v>Leuven</v>
          </cell>
          <cell r="P297" t="str">
            <v>Vlaams-Brabant</v>
          </cell>
          <cell r="Z297">
            <v>43623</v>
          </cell>
        </row>
        <row r="298">
          <cell r="D298" t="str">
            <v>Cirkant</v>
          </cell>
          <cell r="F298" t="str">
            <v>Patriottenstraat</v>
          </cell>
          <cell r="G298" t="str">
            <v>Isoleren leidingen</v>
          </cell>
          <cell r="H298">
            <v>199</v>
          </cell>
          <cell r="N298" t="str">
            <v>Turnhout</v>
          </cell>
          <cell r="P298" t="str">
            <v>Antwerpen</v>
          </cell>
          <cell r="Z298">
            <v>43622</v>
          </cell>
        </row>
        <row r="299">
          <cell r="D299" t="str">
            <v>Cirkant</v>
          </cell>
          <cell r="F299" t="str">
            <v>Patriottenstraat</v>
          </cell>
          <cell r="G299" t="str">
            <v>Overige</v>
          </cell>
          <cell r="H299">
            <v>564</v>
          </cell>
          <cell r="N299" t="str">
            <v>Turnhout</v>
          </cell>
          <cell r="P299" t="str">
            <v>Antwerpen</v>
          </cell>
          <cell r="Z299">
            <v>43622</v>
          </cell>
        </row>
        <row r="300">
          <cell r="D300" t="str">
            <v>Cirkant</v>
          </cell>
          <cell r="F300" t="str">
            <v>Patriottenstraat</v>
          </cell>
          <cell r="G300" t="str">
            <v>Overige</v>
          </cell>
          <cell r="H300">
            <v>120</v>
          </cell>
          <cell r="N300" t="str">
            <v>Turnhout</v>
          </cell>
          <cell r="P300" t="str">
            <v>Antwerpen</v>
          </cell>
          <cell r="Z300">
            <v>43622</v>
          </cell>
        </row>
        <row r="301">
          <cell r="D301" t="str">
            <v>Cirkant</v>
          </cell>
          <cell r="F301" t="str">
            <v>Patriottenstraat</v>
          </cell>
          <cell r="G301" t="str">
            <v>Regeltechn. verwarming</v>
          </cell>
          <cell r="H301">
            <v>60</v>
          </cell>
          <cell r="N301" t="str">
            <v>Turnhout</v>
          </cell>
          <cell r="P301" t="str">
            <v>Antwerpen</v>
          </cell>
          <cell r="Z301">
            <v>43622</v>
          </cell>
        </row>
        <row r="302">
          <cell r="D302" t="str">
            <v>Cirkant</v>
          </cell>
          <cell r="F302" t="str">
            <v>Patriottenstraat</v>
          </cell>
          <cell r="G302" t="str">
            <v>Stookplaatsrenovatie</v>
          </cell>
          <cell r="H302">
            <v>6300</v>
          </cell>
          <cell r="N302" t="str">
            <v>Turnhout</v>
          </cell>
          <cell r="P302" t="str">
            <v>Antwerpen</v>
          </cell>
          <cell r="Z302">
            <v>43622</v>
          </cell>
        </row>
        <row r="303">
          <cell r="D303" t="str">
            <v>Cirkant</v>
          </cell>
          <cell r="F303" t="str">
            <v>Patriottenstraat</v>
          </cell>
          <cell r="G303" t="str">
            <v>Vervangen pompen</v>
          </cell>
          <cell r="H303">
            <v>390</v>
          </cell>
          <cell r="N303" t="str">
            <v>Turnhout</v>
          </cell>
          <cell r="P303" t="str">
            <v>Antwerpen</v>
          </cell>
          <cell r="Z303">
            <v>43622</v>
          </cell>
        </row>
        <row r="304">
          <cell r="D304" t="str">
            <v>Cirkant</v>
          </cell>
          <cell r="F304" t="str">
            <v>Steenweg op Oosthoven</v>
          </cell>
          <cell r="G304" t="str">
            <v>Muurisolatie</v>
          </cell>
          <cell r="H304">
            <v>4015</v>
          </cell>
          <cell r="N304" t="str">
            <v>Turnhout</v>
          </cell>
          <cell r="P304" t="str">
            <v>Antwerpen</v>
          </cell>
          <cell r="Z304">
            <v>43622</v>
          </cell>
        </row>
        <row r="305">
          <cell r="D305" t="str">
            <v>Cirkant</v>
          </cell>
          <cell r="F305" t="str">
            <v>Steenweg op Oosthoven</v>
          </cell>
          <cell r="G305" t="str">
            <v>Overige</v>
          </cell>
          <cell r="H305">
            <v>65</v>
          </cell>
          <cell r="N305" t="str">
            <v>Turnhout</v>
          </cell>
          <cell r="P305" t="str">
            <v>Antwerpen</v>
          </cell>
          <cell r="Z305">
            <v>43622</v>
          </cell>
        </row>
        <row r="306">
          <cell r="D306" t="str">
            <v>Cirkant</v>
          </cell>
          <cell r="F306" t="str">
            <v>Steenweg op Oosthoven</v>
          </cell>
          <cell r="G306" t="str">
            <v>Overige</v>
          </cell>
          <cell r="H306">
            <v>59</v>
          </cell>
          <cell r="N306" t="str">
            <v>Turnhout</v>
          </cell>
          <cell r="P306" t="str">
            <v>Antwerpen</v>
          </cell>
          <cell r="Z306">
            <v>43622</v>
          </cell>
        </row>
        <row r="307">
          <cell r="D307" t="str">
            <v>Cirkant</v>
          </cell>
          <cell r="F307" t="str">
            <v>Steenweg op Oosthoven</v>
          </cell>
          <cell r="G307" t="str">
            <v>Overige</v>
          </cell>
          <cell r="H307">
            <v>836</v>
          </cell>
          <cell r="N307" t="str">
            <v>Turnhout</v>
          </cell>
          <cell r="P307" t="str">
            <v>Antwerpen</v>
          </cell>
          <cell r="Z307">
            <v>43622</v>
          </cell>
        </row>
        <row r="308">
          <cell r="D308" t="str">
            <v>Cirkant</v>
          </cell>
          <cell r="F308" t="str">
            <v>Steenweg op Oosthoven</v>
          </cell>
          <cell r="G308" t="str">
            <v>Overige</v>
          </cell>
          <cell r="H308">
            <v>857</v>
          </cell>
          <cell r="N308" t="str">
            <v>Turnhout</v>
          </cell>
          <cell r="P308" t="str">
            <v>Antwerpen</v>
          </cell>
          <cell r="Z308">
            <v>43622</v>
          </cell>
        </row>
        <row r="309">
          <cell r="D309" t="str">
            <v>Cirkant</v>
          </cell>
          <cell r="F309" t="str">
            <v>Steenweg op Oosthoven</v>
          </cell>
          <cell r="G309" t="str">
            <v>Regeltechn. verwarming</v>
          </cell>
          <cell r="H309">
            <v>587</v>
          </cell>
          <cell r="N309" t="str">
            <v>Turnhout</v>
          </cell>
          <cell r="P309" t="str">
            <v>Antwerpen</v>
          </cell>
          <cell r="Z309">
            <v>43622</v>
          </cell>
        </row>
        <row r="310">
          <cell r="D310" t="str">
            <v>Cirkant</v>
          </cell>
          <cell r="F310" t="str">
            <v>Steenweg op Oosthoven</v>
          </cell>
          <cell r="G310" t="str">
            <v>Regeltechn. verwarming</v>
          </cell>
          <cell r="H310">
            <v>1726</v>
          </cell>
          <cell r="N310" t="str">
            <v>Turnhout</v>
          </cell>
          <cell r="P310" t="str">
            <v>Antwerpen</v>
          </cell>
          <cell r="Z310">
            <v>43622</v>
          </cell>
        </row>
        <row r="311">
          <cell r="D311" t="str">
            <v>Conecto</v>
          </cell>
          <cell r="F311" t="str">
            <v>WZC Heilige Familie</v>
          </cell>
          <cell r="G311" t="str">
            <v>Regeltechnisch</v>
          </cell>
          <cell r="H311">
            <v>9496</v>
          </cell>
          <cell r="N311" t="str">
            <v>Gent</v>
          </cell>
          <cell r="P311" t="str">
            <v>Oost-Vlaanderen</v>
          </cell>
          <cell r="Z311">
            <v>43623</v>
          </cell>
        </row>
        <row r="312">
          <cell r="D312" t="str">
            <v>De Kade</v>
          </cell>
          <cell r="F312" t="str">
            <v>Het Vlot</v>
          </cell>
          <cell r="G312" t="str">
            <v>Monitoring</v>
          </cell>
          <cell r="H312">
            <v>900</v>
          </cell>
          <cell r="N312" t="str">
            <v>Brugge</v>
          </cell>
          <cell r="P312" t="str">
            <v>West-Vlaanderen</v>
          </cell>
          <cell r="Z312">
            <v>43622</v>
          </cell>
        </row>
        <row r="313">
          <cell r="D313" t="str">
            <v>De Kade</v>
          </cell>
          <cell r="F313" t="str">
            <v>Het Vlot</v>
          </cell>
          <cell r="G313" t="str">
            <v>Sensibilisering</v>
          </cell>
          <cell r="H313">
            <v>166</v>
          </cell>
          <cell r="N313" t="str">
            <v>Brugge</v>
          </cell>
          <cell r="P313" t="str">
            <v>West-Vlaanderen</v>
          </cell>
          <cell r="Z313">
            <v>43622</v>
          </cell>
        </row>
        <row r="314">
          <cell r="D314" t="str">
            <v>De Kade</v>
          </cell>
          <cell r="F314" t="str">
            <v>Oude Dorpsweg</v>
          </cell>
          <cell r="G314" t="str">
            <v>Sensibilisering</v>
          </cell>
          <cell r="H314">
            <v>194</v>
          </cell>
          <cell r="N314" t="str">
            <v>Brugge</v>
          </cell>
          <cell r="P314" t="str">
            <v>West-Vlaanderen</v>
          </cell>
          <cell r="Z314">
            <v>43622</v>
          </cell>
        </row>
        <row r="315">
          <cell r="D315" t="str">
            <v>De Kade</v>
          </cell>
          <cell r="F315" t="str">
            <v>Oude Dorpsweg</v>
          </cell>
          <cell r="G315" t="str">
            <v>Zonneboiler</v>
          </cell>
          <cell r="H315">
            <v>6180</v>
          </cell>
          <cell r="N315" t="str">
            <v>Brugge</v>
          </cell>
          <cell r="P315" t="str">
            <v>West-Vlaanderen</v>
          </cell>
          <cell r="Z315">
            <v>43622</v>
          </cell>
        </row>
        <row r="316">
          <cell r="D316" t="str">
            <v>De Kade</v>
          </cell>
          <cell r="F316" t="str">
            <v>Pastorie</v>
          </cell>
          <cell r="G316" t="str">
            <v>Isoleren pompen/kranen/hydraulica</v>
          </cell>
          <cell r="H316">
            <v>379</v>
          </cell>
          <cell r="N316" t="str">
            <v>Brugge</v>
          </cell>
          <cell r="P316" t="str">
            <v>West-Vlaanderen</v>
          </cell>
          <cell r="Z316">
            <v>43622</v>
          </cell>
        </row>
        <row r="317">
          <cell r="D317" t="str">
            <v>De Kade</v>
          </cell>
          <cell r="F317" t="str">
            <v>Pastorie</v>
          </cell>
          <cell r="G317" t="str">
            <v>Sensibilisering</v>
          </cell>
          <cell r="H317">
            <v>557</v>
          </cell>
          <cell r="N317" t="str">
            <v>Brugge</v>
          </cell>
          <cell r="P317" t="str">
            <v>West-Vlaanderen</v>
          </cell>
          <cell r="Z317">
            <v>43622</v>
          </cell>
        </row>
        <row r="318">
          <cell r="D318" t="str">
            <v>De Kade</v>
          </cell>
          <cell r="F318" t="str">
            <v>Paviljoen 1</v>
          </cell>
          <cell r="G318" t="str">
            <v>Overige</v>
          </cell>
          <cell r="H318">
            <v>90</v>
          </cell>
          <cell r="N318" t="str">
            <v>Brugge</v>
          </cell>
          <cell r="P318" t="str">
            <v>West-Vlaanderen</v>
          </cell>
          <cell r="Z318">
            <v>43622</v>
          </cell>
        </row>
        <row r="319">
          <cell r="D319" t="str">
            <v>De Kade</v>
          </cell>
          <cell r="F319" t="str">
            <v>Paviljoen 1</v>
          </cell>
          <cell r="G319" t="str">
            <v>Regeltechnisch</v>
          </cell>
          <cell r="H319">
            <v>377</v>
          </cell>
          <cell r="N319" t="str">
            <v>Brugge</v>
          </cell>
          <cell r="P319" t="str">
            <v>West-Vlaanderen</v>
          </cell>
          <cell r="Z319">
            <v>43622</v>
          </cell>
        </row>
        <row r="320">
          <cell r="D320" t="str">
            <v>De Kade</v>
          </cell>
          <cell r="F320" t="str">
            <v>Paviljoen 1</v>
          </cell>
          <cell r="G320" t="str">
            <v>Sensibilisering</v>
          </cell>
          <cell r="H320">
            <v>600</v>
          </cell>
          <cell r="N320" t="str">
            <v>Brugge</v>
          </cell>
          <cell r="P320" t="str">
            <v>West-Vlaanderen</v>
          </cell>
          <cell r="Z320">
            <v>43622</v>
          </cell>
        </row>
        <row r="321">
          <cell r="D321" t="str">
            <v>De Kade</v>
          </cell>
          <cell r="F321" t="str">
            <v>Paviljoen 1</v>
          </cell>
          <cell r="G321" t="str">
            <v>Stookplaatsrenovatie</v>
          </cell>
          <cell r="H321">
            <v>11448.6</v>
          </cell>
          <cell r="N321" t="str">
            <v>Brugge</v>
          </cell>
          <cell r="P321" t="str">
            <v>West-Vlaanderen</v>
          </cell>
          <cell r="Z321">
            <v>43622</v>
          </cell>
        </row>
        <row r="322">
          <cell r="D322" t="str">
            <v>De Kade</v>
          </cell>
          <cell r="F322" t="str">
            <v>Paviljoen 4</v>
          </cell>
          <cell r="G322" t="str">
            <v>Gebouwisolatie</v>
          </cell>
          <cell r="H322">
            <v>1810</v>
          </cell>
          <cell r="N322" t="str">
            <v>Brugge</v>
          </cell>
          <cell r="P322" t="str">
            <v>West-Vlaanderen</v>
          </cell>
          <cell r="Z322">
            <v>43622</v>
          </cell>
        </row>
        <row r="323">
          <cell r="D323" t="str">
            <v>De Kade</v>
          </cell>
          <cell r="F323" t="str">
            <v>Paviljoen 4</v>
          </cell>
          <cell r="G323" t="str">
            <v>Overige</v>
          </cell>
          <cell r="H323">
            <v>557</v>
          </cell>
          <cell r="N323" t="str">
            <v>Brugge</v>
          </cell>
          <cell r="P323" t="str">
            <v>West-Vlaanderen</v>
          </cell>
          <cell r="Z323">
            <v>43622</v>
          </cell>
        </row>
        <row r="324">
          <cell r="D324" t="str">
            <v>De Kade</v>
          </cell>
          <cell r="F324" t="str">
            <v>Paviljoen 4</v>
          </cell>
          <cell r="G324" t="str">
            <v>Sensibilisering</v>
          </cell>
          <cell r="H324">
            <v>600</v>
          </cell>
          <cell r="N324" t="str">
            <v>Brugge</v>
          </cell>
          <cell r="P324" t="str">
            <v>West-Vlaanderen</v>
          </cell>
          <cell r="Z324">
            <v>43622</v>
          </cell>
        </row>
        <row r="325">
          <cell r="D325" t="str">
            <v>De Kade</v>
          </cell>
          <cell r="F325" t="str">
            <v>Paviljoen 4</v>
          </cell>
          <cell r="G325" t="str">
            <v>Stookplaatsrenovatie</v>
          </cell>
          <cell r="H325">
            <v>2306</v>
          </cell>
          <cell r="N325" t="str">
            <v>Brugge</v>
          </cell>
          <cell r="P325" t="str">
            <v>West-Vlaanderen</v>
          </cell>
          <cell r="Z325">
            <v>43622</v>
          </cell>
        </row>
        <row r="326">
          <cell r="D326" t="str">
            <v>De Kade</v>
          </cell>
          <cell r="F326" t="str">
            <v>Stapsteen</v>
          </cell>
          <cell r="G326" t="str">
            <v>Gebouwisolatie</v>
          </cell>
          <cell r="H326">
            <v>560</v>
          </cell>
          <cell r="N326" t="str">
            <v>Brugge</v>
          </cell>
          <cell r="P326" t="str">
            <v>West-Vlaanderen</v>
          </cell>
          <cell r="Z326">
            <v>43622</v>
          </cell>
        </row>
        <row r="327">
          <cell r="D327" t="str">
            <v>De Kade</v>
          </cell>
          <cell r="F327" t="str">
            <v>Stapsteen</v>
          </cell>
          <cell r="G327" t="str">
            <v>Gebouwisolatie</v>
          </cell>
          <cell r="H327">
            <v>9438</v>
          </cell>
          <cell r="N327" t="str">
            <v>Brugge</v>
          </cell>
          <cell r="P327" t="str">
            <v>West-Vlaanderen</v>
          </cell>
          <cell r="Z327">
            <v>43622</v>
          </cell>
        </row>
        <row r="328">
          <cell r="D328" t="str">
            <v>De Kade</v>
          </cell>
          <cell r="F328" t="str">
            <v>Stapsteen</v>
          </cell>
          <cell r="G328" t="str">
            <v>Isoleren leidingen</v>
          </cell>
          <cell r="H328">
            <v>294</v>
          </cell>
          <cell r="N328" t="str">
            <v>Brugge</v>
          </cell>
          <cell r="P328" t="str">
            <v>West-Vlaanderen</v>
          </cell>
          <cell r="Z328">
            <v>43622</v>
          </cell>
        </row>
        <row r="329">
          <cell r="D329" t="str">
            <v>De Kade</v>
          </cell>
          <cell r="F329" t="str">
            <v>Stapsteen</v>
          </cell>
          <cell r="G329" t="str">
            <v>Isoleren pompen/kranen/hydraulica</v>
          </cell>
          <cell r="H329">
            <v>269</v>
          </cell>
          <cell r="N329" t="str">
            <v>Brugge</v>
          </cell>
          <cell r="P329" t="str">
            <v>West-Vlaanderen</v>
          </cell>
          <cell r="Z329">
            <v>43622</v>
          </cell>
        </row>
        <row r="330">
          <cell r="D330" t="str">
            <v>De Kade</v>
          </cell>
          <cell r="F330" t="str">
            <v>Stapsteen</v>
          </cell>
          <cell r="G330" t="str">
            <v>Overige</v>
          </cell>
          <cell r="H330">
            <v>292</v>
          </cell>
          <cell r="N330" t="str">
            <v>Brugge</v>
          </cell>
          <cell r="P330" t="str">
            <v>West-Vlaanderen</v>
          </cell>
          <cell r="Z330">
            <v>43622</v>
          </cell>
        </row>
        <row r="331">
          <cell r="D331" t="str">
            <v>De Kade</v>
          </cell>
          <cell r="F331" t="str">
            <v>Stapsteen</v>
          </cell>
          <cell r="G331" t="str">
            <v>Sensibilisering</v>
          </cell>
          <cell r="H331">
            <v>600</v>
          </cell>
          <cell r="N331" t="str">
            <v>Brugge</v>
          </cell>
          <cell r="P331" t="str">
            <v>West-Vlaanderen</v>
          </cell>
          <cell r="Z331">
            <v>43622</v>
          </cell>
        </row>
        <row r="332">
          <cell r="D332" t="str">
            <v>De Kleine Vos</v>
          </cell>
          <cell r="F332" t="str">
            <v>De kleine Vos Gebouw A</v>
          </cell>
          <cell r="G332" t="str">
            <v>Isoleren pompen/kranen/hydraulica</v>
          </cell>
          <cell r="H332">
            <v>649</v>
          </cell>
          <cell r="N332" t="str">
            <v>Antwerpen</v>
          </cell>
          <cell r="P332" t="str">
            <v>Antwerpen</v>
          </cell>
          <cell r="Z332">
            <v>43622</v>
          </cell>
        </row>
        <row r="333">
          <cell r="D333" t="str">
            <v>De Kleine Vos</v>
          </cell>
          <cell r="F333" t="str">
            <v>De kleine Vos Gebouw A</v>
          </cell>
          <cell r="G333" t="str">
            <v>Regeltechn. verwarming</v>
          </cell>
          <cell r="H333">
            <v>510</v>
          </cell>
          <cell r="N333" t="str">
            <v>Antwerpen</v>
          </cell>
          <cell r="P333" t="str">
            <v>Antwerpen</v>
          </cell>
          <cell r="Z333">
            <v>43622</v>
          </cell>
        </row>
        <row r="334">
          <cell r="D334" t="str">
            <v>De Kleine Vos</v>
          </cell>
          <cell r="F334" t="str">
            <v>De kleine Vos Gebouw A</v>
          </cell>
          <cell r="G334" t="str">
            <v>Stookplaatsrenovatie</v>
          </cell>
          <cell r="H334">
            <v>18248</v>
          </cell>
          <cell r="N334" t="str">
            <v>Antwerpen</v>
          </cell>
          <cell r="P334" t="str">
            <v>Antwerpen</v>
          </cell>
          <cell r="Z334">
            <v>43622</v>
          </cell>
        </row>
        <row r="335">
          <cell r="D335" t="str">
            <v>De Kleine Vos</v>
          </cell>
          <cell r="F335" t="str">
            <v>De kleine Vos Gebouw A</v>
          </cell>
          <cell r="G335" t="str">
            <v>Stookplaatsrenovatie</v>
          </cell>
          <cell r="H335">
            <v>15284</v>
          </cell>
          <cell r="N335" t="str">
            <v>Antwerpen</v>
          </cell>
          <cell r="P335" t="str">
            <v>Antwerpen</v>
          </cell>
          <cell r="Z335">
            <v>43622</v>
          </cell>
        </row>
        <row r="336">
          <cell r="D336" t="str">
            <v>De Kleine Vos</v>
          </cell>
          <cell r="F336" t="str">
            <v>De kleine Vos Gebouw A</v>
          </cell>
          <cell r="G336" t="str">
            <v>WKK</v>
          </cell>
          <cell r="H336">
            <v>15052</v>
          </cell>
          <cell r="N336" t="str">
            <v>Antwerpen</v>
          </cell>
          <cell r="P336" t="str">
            <v>Antwerpen</v>
          </cell>
          <cell r="Z336">
            <v>43622</v>
          </cell>
        </row>
        <row r="337">
          <cell r="D337" t="str">
            <v>De Kleine Vos</v>
          </cell>
          <cell r="F337" t="str">
            <v>De kleine Vos Gebouw A</v>
          </cell>
          <cell r="G337" t="str">
            <v>Relighting/relamping</v>
          </cell>
          <cell r="H337">
            <v>3204</v>
          </cell>
          <cell r="N337" t="str">
            <v>Antwerpen</v>
          </cell>
          <cell r="P337" t="str">
            <v>Antwerpen</v>
          </cell>
          <cell r="Z337">
            <v>43622</v>
          </cell>
        </row>
        <row r="338">
          <cell r="D338" t="str">
            <v>De Kleine Vos</v>
          </cell>
          <cell r="F338" t="str">
            <v>De Kleine Vos Gebouw B en C</v>
          </cell>
          <cell r="G338" t="str">
            <v>Isoleren pompen/kranen/hydraulica</v>
          </cell>
          <cell r="H338">
            <v>1378</v>
          </cell>
          <cell r="N338" t="str">
            <v>Antwerpen</v>
          </cell>
          <cell r="P338" t="str">
            <v>Antwerpen</v>
          </cell>
          <cell r="Z338">
            <v>43720</v>
          </cell>
        </row>
        <row r="339">
          <cell r="D339" t="str">
            <v>De Kleine Vos</v>
          </cell>
          <cell r="F339" t="str">
            <v>De Kleine Vos Gebouw B en C</v>
          </cell>
          <cell r="G339" t="str">
            <v>Renovatie SWW</v>
          </cell>
          <cell r="H339">
            <v>13200</v>
          </cell>
          <cell r="N339" t="str">
            <v>Antwerpen</v>
          </cell>
          <cell r="P339" t="str">
            <v>Antwerpen</v>
          </cell>
          <cell r="Z339">
            <v>43720</v>
          </cell>
        </row>
        <row r="340">
          <cell r="D340" t="str">
            <v>De Kleine Vos</v>
          </cell>
          <cell r="F340" t="str">
            <v>De Kleine Vos Gebouw B en C</v>
          </cell>
          <cell r="G340" t="str">
            <v>Stookplaatsrenovatie</v>
          </cell>
          <cell r="H340">
            <v>28471</v>
          </cell>
          <cell r="N340" t="str">
            <v>Antwerpen</v>
          </cell>
          <cell r="P340" t="str">
            <v>Antwerpen</v>
          </cell>
          <cell r="Z340">
            <v>43720</v>
          </cell>
        </row>
        <row r="341">
          <cell r="D341" t="str">
            <v>De Kleine Vos</v>
          </cell>
          <cell r="F341" t="str">
            <v>De Kleine Vos Gebouw B en C</v>
          </cell>
          <cell r="G341" t="str">
            <v>Stookplaatsrenovatie</v>
          </cell>
          <cell r="H341">
            <v>27000</v>
          </cell>
          <cell r="N341" t="str">
            <v>Antwerpen</v>
          </cell>
          <cell r="P341" t="str">
            <v>Antwerpen</v>
          </cell>
          <cell r="Z341">
            <v>43720</v>
          </cell>
        </row>
        <row r="342">
          <cell r="D342" t="str">
            <v>De Kleine Vos</v>
          </cell>
          <cell r="F342" t="str">
            <v>De Kleine Vos Gebouw B en C</v>
          </cell>
          <cell r="G342" t="str">
            <v>Vervangen pompen</v>
          </cell>
          <cell r="H342">
            <v>1138</v>
          </cell>
          <cell r="N342" t="str">
            <v>Antwerpen</v>
          </cell>
          <cell r="P342" t="str">
            <v>Antwerpen</v>
          </cell>
          <cell r="Z342">
            <v>43720</v>
          </cell>
        </row>
        <row r="343">
          <cell r="D343" t="str">
            <v>De Kleine Vos</v>
          </cell>
          <cell r="F343" t="str">
            <v>De Kleine Vos Gebouw B en C</v>
          </cell>
          <cell r="G343" t="str">
            <v>Relighting/relamping</v>
          </cell>
          <cell r="H343">
            <v>18000</v>
          </cell>
          <cell r="N343" t="str">
            <v>Antwerpen</v>
          </cell>
          <cell r="P343" t="str">
            <v>Antwerpen</v>
          </cell>
          <cell r="Z343">
            <v>43720</v>
          </cell>
        </row>
        <row r="344">
          <cell r="D344" t="str">
            <v>De Kleine Vos</v>
          </cell>
          <cell r="F344" t="str">
            <v>De Kleine Vos Gebouw B en C</v>
          </cell>
          <cell r="G344" t="str">
            <v>Relighting/relamping</v>
          </cell>
          <cell r="H344">
            <v>3</v>
          </cell>
          <cell r="N344" t="str">
            <v>Antwerpen</v>
          </cell>
          <cell r="P344" t="str">
            <v>Antwerpen</v>
          </cell>
          <cell r="Z344">
            <v>43720</v>
          </cell>
        </row>
        <row r="345">
          <cell r="D345" t="str">
            <v>De Kleine Vos</v>
          </cell>
          <cell r="F345" t="str">
            <v>De Kleine Vos Gebouw D &amp; E</v>
          </cell>
          <cell r="G345" t="str">
            <v>Isoleren pompen/kranen/hydraulica</v>
          </cell>
          <cell r="H345">
            <v>785</v>
          </cell>
          <cell r="N345" t="str">
            <v>Antwerpen</v>
          </cell>
          <cell r="P345" t="str">
            <v>Antwerpen</v>
          </cell>
          <cell r="Z345">
            <v>43720</v>
          </cell>
        </row>
        <row r="346">
          <cell r="D346" t="str">
            <v>De Kleine Vos</v>
          </cell>
          <cell r="F346" t="str">
            <v>De Kleine Vos Gebouw D &amp; E</v>
          </cell>
          <cell r="G346" t="str">
            <v>Vervangen pompen</v>
          </cell>
          <cell r="H346">
            <v>1495</v>
          </cell>
          <cell r="N346" t="str">
            <v>Antwerpen</v>
          </cell>
          <cell r="P346" t="str">
            <v>Antwerpen</v>
          </cell>
          <cell r="Z346">
            <v>43720</v>
          </cell>
        </row>
        <row r="347">
          <cell r="D347" t="str">
            <v>De Kleine Vos</v>
          </cell>
          <cell r="F347" t="str">
            <v>De Kleine Vos Gebouw D &amp; E</v>
          </cell>
          <cell r="G347" t="str">
            <v>Warmtepompen</v>
          </cell>
          <cell r="H347">
            <v>15000</v>
          </cell>
          <cell r="N347" t="str">
            <v>Antwerpen</v>
          </cell>
          <cell r="P347" t="str">
            <v>Antwerpen</v>
          </cell>
          <cell r="Z347">
            <v>43720</v>
          </cell>
        </row>
        <row r="348">
          <cell r="D348" t="str">
            <v>De Kleine Vos</v>
          </cell>
          <cell r="F348" t="str">
            <v>De Kleine Vos Gebouw D &amp; E</v>
          </cell>
          <cell r="G348" t="str">
            <v>Relighting/relamping</v>
          </cell>
          <cell r="H348">
            <v>10294</v>
          </cell>
          <cell r="N348" t="str">
            <v>Antwerpen</v>
          </cell>
          <cell r="P348" t="str">
            <v>Antwerpen</v>
          </cell>
          <cell r="Z348">
            <v>43720</v>
          </cell>
        </row>
        <row r="349">
          <cell r="D349" t="str">
            <v>De Wiekslag</v>
          </cell>
          <cell r="F349" t="str">
            <v>Gebouw Jukstraat</v>
          </cell>
          <cell r="G349" t="str">
            <v>Dakisolatie</v>
          </cell>
          <cell r="H349">
            <v>23907</v>
          </cell>
          <cell r="N349" t="str">
            <v>Alken</v>
          </cell>
          <cell r="P349" t="str">
            <v>Limburg</v>
          </cell>
          <cell r="Z349">
            <v>43622</v>
          </cell>
        </row>
        <row r="350">
          <cell r="D350" t="str">
            <v>De Wiekslag</v>
          </cell>
          <cell r="F350" t="str">
            <v>Gebouw Jukstraat</v>
          </cell>
          <cell r="G350" t="str">
            <v>Muurisolatie</v>
          </cell>
          <cell r="H350">
            <v>31165.799999999996</v>
          </cell>
          <cell r="N350" t="str">
            <v>Alken</v>
          </cell>
          <cell r="P350" t="str">
            <v>Limburg</v>
          </cell>
          <cell r="Z350">
            <v>43622</v>
          </cell>
        </row>
        <row r="351">
          <cell r="D351" t="str">
            <v>De Wiekslag</v>
          </cell>
          <cell r="F351" t="str">
            <v>Gebouw Jukstraat</v>
          </cell>
          <cell r="G351" t="str">
            <v>Stookplaatsrenovatie</v>
          </cell>
          <cell r="H351">
            <v>7552.2000000000007</v>
          </cell>
          <cell r="N351" t="str">
            <v>Alken</v>
          </cell>
          <cell r="P351" t="str">
            <v>Limburg</v>
          </cell>
          <cell r="Z351">
            <v>43622</v>
          </cell>
        </row>
        <row r="352">
          <cell r="D352" t="str">
            <v>Diensten En Begeleidingscentrum Openluchtopvoeding</v>
          </cell>
          <cell r="F352" t="str">
            <v>Rietbeemden</v>
          </cell>
          <cell r="G352" t="str">
            <v>Dakisolatie</v>
          </cell>
          <cell r="H352">
            <v>42264</v>
          </cell>
          <cell r="N352" t="str">
            <v>Brasschaat</v>
          </cell>
          <cell r="P352" t="str">
            <v>Antwerpen</v>
          </cell>
          <cell r="Z352">
            <v>43622</v>
          </cell>
        </row>
        <row r="353">
          <cell r="D353" t="str">
            <v>Elora</v>
          </cell>
          <cell r="F353" t="str">
            <v>Centrum voor Ambulante Revalidatie</v>
          </cell>
          <cell r="G353" t="str">
            <v>Stookplaatsrenovatie</v>
          </cell>
          <cell r="H353">
            <v>2022</v>
          </cell>
          <cell r="N353" t="str">
            <v>Nieuwpoort</v>
          </cell>
          <cell r="P353" t="str">
            <v>West-Vlaanderen</v>
          </cell>
          <cell r="Z353">
            <v>43622</v>
          </cell>
        </row>
        <row r="354">
          <cell r="D354" t="str">
            <v>Emmaüs</v>
          </cell>
          <cell r="F354" t="str">
            <v>AZ Sint-Jozef Malle</v>
          </cell>
          <cell r="G354" t="str">
            <v>Regeltechn. verwarming</v>
          </cell>
          <cell r="H354">
            <v>10929</v>
          </cell>
          <cell r="N354" t="str">
            <v>Mechelen</v>
          </cell>
          <cell r="P354" t="str">
            <v>Antwerpen</v>
          </cell>
          <cell r="Z354">
            <v>43622</v>
          </cell>
        </row>
        <row r="355">
          <cell r="D355" t="str">
            <v>Emmaüs</v>
          </cell>
          <cell r="F355" t="str">
            <v>AZ Sint-Jozef Malle</v>
          </cell>
          <cell r="G355" t="str">
            <v>Renovatie ventilatie</v>
          </cell>
          <cell r="H355">
            <v>39000</v>
          </cell>
          <cell r="N355" t="str">
            <v>Mechelen</v>
          </cell>
          <cell r="P355" t="str">
            <v>Antwerpen</v>
          </cell>
          <cell r="Z355">
            <v>43622</v>
          </cell>
        </row>
        <row r="356">
          <cell r="D356" t="str">
            <v>Emmaüs</v>
          </cell>
          <cell r="F356" t="str">
            <v>PZ Bethaniën (Gebouw 2)</v>
          </cell>
          <cell r="G356" t="str">
            <v>Renovatie ventilatie</v>
          </cell>
          <cell r="H356">
            <v>810</v>
          </cell>
          <cell r="N356" t="str">
            <v>Mechelen</v>
          </cell>
          <cell r="P356" t="str">
            <v>Antwerpen</v>
          </cell>
          <cell r="Z356">
            <v>43622</v>
          </cell>
        </row>
        <row r="357">
          <cell r="D357" t="str">
            <v>Fiola VZW</v>
          </cell>
          <cell r="F357" t="str">
            <v>Fiola locatie Assenede</v>
          </cell>
          <cell r="G357" t="str">
            <v>Stookplaatsrenovatie</v>
          </cell>
          <cell r="H357">
            <v>2525</v>
          </cell>
          <cell r="N357" t="str">
            <v>Gent</v>
          </cell>
          <cell r="P357" t="str">
            <v>Oost-Vlaanderen</v>
          </cell>
          <cell r="Z357">
            <v>43623</v>
          </cell>
        </row>
        <row r="358">
          <cell r="D358" t="str">
            <v>Fiola VZW</v>
          </cell>
          <cell r="F358" t="str">
            <v>Fiola locatie Merelbeke</v>
          </cell>
          <cell r="G358" t="str">
            <v>Stookplaatsrenovatie</v>
          </cell>
          <cell r="H358">
            <v>2764</v>
          </cell>
          <cell r="N358" t="str">
            <v>Gent</v>
          </cell>
          <cell r="P358" t="str">
            <v>Oost-Vlaanderen</v>
          </cell>
          <cell r="Z358">
            <v>43623</v>
          </cell>
        </row>
        <row r="359">
          <cell r="D359" t="str">
            <v>Fiola VZW</v>
          </cell>
          <cell r="F359" t="str">
            <v>Fiola locatie Wetteren</v>
          </cell>
          <cell r="G359" t="str">
            <v>Overige</v>
          </cell>
          <cell r="H359">
            <v>720</v>
          </cell>
          <cell r="N359" t="str">
            <v>Gent</v>
          </cell>
          <cell r="P359" t="str">
            <v>Oost-Vlaanderen</v>
          </cell>
          <cell r="Z359">
            <v>43623</v>
          </cell>
        </row>
        <row r="360">
          <cell r="D360" t="str">
            <v>Goddelijke Voorzienigheid - Vereniging Voor Huisvesting En Verzorging Van Bejaarden</v>
          </cell>
          <cell r="F360" t="str">
            <v>vzw Goddelijke Voorzienigheid</v>
          </cell>
          <cell r="G360" t="str">
            <v>Isoleren leidingen</v>
          </cell>
          <cell r="H360">
            <v>241</v>
          </cell>
          <cell r="N360" t="str">
            <v>Steenokkerzeel</v>
          </cell>
          <cell r="P360" t="str">
            <v>Vlaams-Brabant</v>
          </cell>
          <cell r="Z360">
            <v>43623</v>
          </cell>
        </row>
        <row r="361">
          <cell r="D361" t="str">
            <v>Goddelijke Voorzienigheid - Vereniging Voor Huisvesting En Verzorging Van Bejaarden</v>
          </cell>
          <cell r="F361" t="str">
            <v>vzw Goddelijke Voorzienigheid</v>
          </cell>
          <cell r="G361" t="str">
            <v>Isoleren pompen/kranen/hydraulica</v>
          </cell>
          <cell r="H361">
            <v>1080</v>
          </cell>
          <cell r="N361" t="str">
            <v>Steenokkerzeel</v>
          </cell>
          <cell r="P361" t="str">
            <v>Vlaams-Brabant</v>
          </cell>
          <cell r="Z361">
            <v>43623</v>
          </cell>
        </row>
        <row r="362">
          <cell r="D362" t="str">
            <v>Goddelijke Voorzienigheid - Vereniging Voor Huisvesting En Verzorging Van Bejaarden</v>
          </cell>
          <cell r="F362" t="str">
            <v>vzw Goddelijke Voorzienigheid</v>
          </cell>
          <cell r="G362" t="str">
            <v>Vervangen pompen</v>
          </cell>
          <cell r="H362">
            <v>1702</v>
          </cell>
          <cell r="N362" t="str">
            <v>Steenokkerzeel</v>
          </cell>
          <cell r="P362" t="str">
            <v>Vlaams-Brabant</v>
          </cell>
          <cell r="Z362">
            <v>43623</v>
          </cell>
        </row>
        <row r="363">
          <cell r="D363" t="str">
            <v>Goddelijke Voorzienigheid - Vereniging Voor Huisvesting En Verzorging Van Bejaarden</v>
          </cell>
          <cell r="F363" t="str">
            <v>vzw Goddelijke Voorzienigheid</v>
          </cell>
          <cell r="G363" t="str">
            <v>Warmtepompen</v>
          </cell>
          <cell r="H363">
            <v>19123</v>
          </cell>
          <cell r="N363" t="str">
            <v>Steenokkerzeel</v>
          </cell>
          <cell r="P363" t="str">
            <v>Vlaams-Brabant</v>
          </cell>
          <cell r="Z363">
            <v>43623</v>
          </cell>
        </row>
        <row r="364">
          <cell r="D364" t="str">
            <v>Het Ziekenhuisnetwerk Antwerpen</v>
          </cell>
          <cell r="F364" t="str">
            <v>ZNA Middelheim</v>
          </cell>
          <cell r="G364" t="str">
            <v>Dakisolatie</v>
          </cell>
          <cell r="H364">
            <v>134362.80000000002</v>
          </cell>
          <cell r="N364" t="str">
            <v>Antwerpen</v>
          </cell>
          <cell r="P364" t="str">
            <v>Antwerpen</v>
          </cell>
          <cell r="Z364">
            <v>43623</v>
          </cell>
        </row>
        <row r="365">
          <cell r="D365" t="str">
            <v>Martine Van Camp</v>
          </cell>
          <cell r="F365" t="str">
            <v>Martine Van Camp - TWW</v>
          </cell>
          <cell r="G365" t="str">
            <v>Stookplaatsrenovatie</v>
          </cell>
          <cell r="H365">
            <v>9634</v>
          </cell>
          <cell r="N365" t="str">
            <v>Diest</v>
          </cell>
          <cell r="P365" t="str">
            <v>Vlaams-Brabant</v>
          </cell>
          <cell r="Z365">
            <v>43623</v>
          </cell>
        </row>
        <row r="366">
          <cell r="D366" t="str">
            <v>O.C.M.W. van Lier</v>
          </cell>
          <cell r="F366" t="str">
            <v>WZC Paradijs</v>
          </cell>
          <cell r="G366" t="str">
            <v>Regeltechnisch</v>
          </cell>
          <cell r="H366">
            <v>13823</v>
          </cell>
          <cell r="N366" t="str">
            <v>Lier</v>
          </cell>
          <cell r="P366" t="str">
            <v>Antwerpen</v>
          </cell>
          <cell r="Z366">
            <v>43622</v>
          </cell>
        </row>
        <row r="367">
          <cell r="D367" t="str">
            <v>O.C.M.W. van Lier</v>
          </cell>
          <cell r="F367" t="str">
            <v>WZC Paradijs</v>
          </cell>
          <cell r="G367" t="str">
            <v>Vervangen pompen</v>
          </cell>
          <cell r="H367">
            <v>601</v>
          </cell>
          <cell r="N367" t="str">
            <v>Lier</v>
          </cell>
          <cell r="P367" t="str">
            <v>Antwerpen</v>
          </cell>
          <cell r="Z367">
            <v>43622</v>
          </cell>
        </row>
        <row r="368">
          <cell r="D368" t="str">
            <v>O.C.M.W. van Lier</v>
          </cell>
          <cell r="F368" t="str">
            <v>WZC Paradijs</v>
          </cell>
          <cell r="G368" t="str">
            <v>Relighting/relamping</v>
          </cell>
          <cell r="H368">
            <v>17519</v>
          </cell>
          <cell r="N368" t="str">
            <v>Lier</v>
          </cell>
          <cell r="P368" t="str">
            <v>Antwerpen</v>
          </cell>
          <cell r="Z368">
            <v>43622</v>
          </cell>
        </row>
        <row r="369">
          <cell r="D369" t="str">
            <v>O.C.M.W. van Wijnegem</v>
          </cell>
          <cell r="F369" t="str">
            <v>WZC Rustenborg</v>
          </cell>
          <cell r="G369" t="str">
            <v>Renovatie SWW</v>
          </cell>
          <cell r="H369">
            <v>14100</v>
          </cell>
          <cell r="N369" t="str">
            <v>Wijnegem</v>
          </cell>
          <cell r="P369" t="str">
            <v>Antwerpen</v>
          </cell>
          <cell r="Z369">
            <v>43622</v>
          </cell>
        </row>
        <row r="370">
          <cell r="D370" t="str">
            <v>O.C.M.W. van Wijnegem</v>
          </cell>
          <cell r="F370" t="str">
            <v>WZC Rustenborg</v>
          </cell>
          <cell r="G370" t="str">
            <v>Vervangen pompen</v>
          </cell>
          <cell r="H370">
            <v>1200</v>
          </cell>
          <cell r="N370" t="str">
            <v>Wijnegem</v>
          </cell>
          <cell r="P370" t="str">
            <v>Antwerpen</v>
          </cell>
          <cell r="Z370">
            <v>43622</v>
          </cell>
        </row>
        <row r="371">
          <cell r="D371" t="str">
            <v>Ons Tehuis-Brabant</v>
          </cell>
          <cell r="F371" t="str">
            <v>Bezigheidstehuis</v>
          </cell>
          <cell r="G371" t="str">
            <v>Dakisolatie</v>
          </cell>
          <cell r="H371">
            <v>30000</v>
          </cell>
          <cell r="N371" t="str">
            <v>Kampenhout</v>
          </cell>
          <cell r="P371" t="str">
            <v>Vlaams-Brabant</v>
          </cell>
          <cell r="Z371">
            <v>43622</v>
          </cell>
        </row>
        <row r="372">
          <cell r="D372" t="str">
            <v>Onze Lieve Vrouw Van Lourdes Ziekenhuis Waregem</v>
          </cell>
          <cell r="F372" t="str">
            <v>O.L.V. van Lourdes Ziekenhuis Waregem vzw</v>
          </cell>
          <cell r="G372" t="str">
            <v>Dakisolatie</v>
          </cell>
          <cell r="H372">
            <v>46608</v>
          </cell>
          <cell r="N372" t="str">
            <v>Waregem</v>
          </cell>
          <cell r="P372" t="str">
            <v>West-Vlaanderen</v>
          </cell>
          <cell r="Z372">
            <v>43622</v>
          </cell>
        </row>
        <row r="373">
          <cell r="D373" t="str">
            <v>Onze Lieve Vrouw Van Lourdes Ziekenhuis Waregem</v>
          </cell>
          <cell r="F373" t="str">
            <v>O.L.V. van Lourdes Ziekenhuis Waregem vzw</v>
          </cell>
          <cell r="G373" t="str">
            <v>Dakisolatie</v>
          </cell>
          <cell r="H373">
            <v>33540</v>
          </cell>
          <cell r="N373" t="str">
            <v>Waregem</v>
          </cell>
          <cell r="P373" t="str">
            <v>West-Vlaanderen</v>
          </cell>
          <cell r="Z373">
            <v>43622</v>
          </cell>
        </row>
        <row r="374">
          <cell r="D374" t="str">
            <v>Onze Lieve Vrouw Van Lourdes Ziekenhuis Waregem</v>
          </cell>
          <cell r="F374" t="str">
            <v>O.L.V. van Lourdes Ziekenhuis Waregem vzw</v>
          </cell>
          <cell r="G374" t="str">
            <v>Isoleren leidingen</v>
          </cell>
          <cell r="H374">
            <v>10069.800000000001</v>
          </cell>
          <cell r="N374" t="str">
            <v>Waregem</v>
          </cell>
          <cell r="P374" t="str">
            <v>West-Vlaanderen</v>
          </cell>
          <cell r="Z374">
            <v>43622</v>
          </cell>
        </row>
        <row r="375">
          <cell r="D375" t="str">
            <v>Onze Lieve Vrouw Van Lourdes Ziekenhuis Waregem</v>
          </cell>
          <cell r="F375" t="str">
            <v>O.L.V. van Lourdes Ziekenhuis Waregem vzw</v>
          </cell>
          <cell r="G375" t="str">
            <v>Isoleren pompen/kranen/hydraulica</v>
          </cell>
          <cell r="H375">
            <v>420</v>
          </cell>
          <cell r="N375" t="str">
            <v>Waregem</v>
          </cell>
          <cell r="P375" t="str">
            <v>West-Vlaanderen</v>
          </cell>
          <cell r="Z375">
            <v>43622</v>
          </cell>
        </row>
        <row r="376">
          <cell r="D376" t="str">
            <v>Onze Lieve Vrouw Van Lourdes Ziekenhuis Waregem</v>
          </cell>
          <cell r="F376" t="str">
            <v>O.L.V. van Lourdes Ziekenhuis Waregem vzw</v>
          </cell>
          <cell r="G376" t="str">
            <v>Regeltechn. koeling</v>
          </cell>
          <cell r="H376">
            <v>34200</v>
          </cell>
          <cell r="N376" t="str">
            <v>Waregem</v>
          </cell>
          <cell r="P376" t="str">
            <v>West-Vlaanderen</v>
          </cell>
          <cell r="Z376">
            <v>43622</v>
          </cell>
        </row>
        <row r="377">
          <cell r="D377" t="str">
            <v>Onze Lieve Vrouw Van Lourdes Ziekenhuis Waregem</v>
          </cell>
          <cell r="F377" t="str">
            <v>O.L.V. van Lourdes Ziekenhuis Waregem vzw</v>
          </cell>
          <cell r="G377" t="str">
            <v>Renovatie SWW</v>
          </cell>
          <cell r="H377">
            <v>5880</v>
          </cell>
          <cell r="N377" t="str">
            <v>Waregem</v>
          </cell>
          <cell r="P377" t="str">
            <v>West-Vlaanderen</v>
          </cell>
          <cell r="Z377">
            <v>43622</v>
          </cell>
        </row>
        <row r="378">
          <cell r="D378" t="str">
            <v>Onze-Lieve-Vrouwziekenhuis</v>
          </cell>
          <cell r="F378" t="str">
            <v>Onze Lieve-vrouw Ziekenhuis Aalst</v>
          </cell>
          <cell r="G378" t="str">
            <v>Dakisolatie</v>
          </cell>
          <cell r="H378">
            <v>13404</v>
          </cell>
          <cell r="N378" t="str">
            <v>Aalst</v>
          </cell>
          <cell r="P378" t="str">
            <v>Oost-Vlaanderen</v>
          </cell>
          <cell r="Z378">
            <v>43622</v>
          </cell>
        </row>
        <row r="379">
          <cell r="D379" t="str">
            <v>Onze-Lieve-Vrouwziekenhuis</v>
          </cell>
          <cell r="F379" t="str">
            <v>Onze Lieve-vrouw Ziekenhuis Aalst</v>
          </cell>
          <cell r="G379" t="str">
            <v>Dakisolatie</v>
          </cell>
          <cell r="H379">
            <v>225597</v>
          </cell>
          <cell r="N379" t="str">
            <v>Aalst</v>
          </cell>
          <cell r="P379" t="str">
            <v>Oost-Vlaanderen</v>
          </cell>
          <cell r="Z379">
            <v>43622</v>
          </cell>
        </row>
        <row r="380">
          <cell r="D380" t="str">
            <v>Onze-Lieve-Vrouwziekenhuis</v>
          </cell>
          <cell r="F380" t="str">
            <v>Onze Lieve-Vrouw Ziekenhuis Asse</v>
          </cell>
          <cell r="G380" t="str">
            <v>Dakisolatie</v>
          </cell>
          <cell r="H380">
            <v>86365</v>
          </cell>
          <cell r="N380" t="str">
            <v>Aalst</v>
          </cell>
          <cell r="P380" t="str">
            <v>Oost-Vlaanderen</v>
          </cell>
          <cell r="Z380">
            <v>43622</v>
          </cell>
        </row>
        <row r="381">
          <cell r="D381" t="str">
            <v>Onze-Lieve-Vrouwziekenhuis</v>
          </cell>
          <cell r="F381" t="str">
            <v>Onze Lieve-Vrouw Ziekenhuis Asse</v>
          </cell>
          <cell r="G381" t="str">
            <v>WKK</v>
          </cell>
          <cell r="H381">
            <v>36248</v>
          </cell>
          <cell r="N381" t="str">
            <v>Aalst</v>
          </cell>
          <cell r="P381" t="str">
            <v>Oost-Vlaanderen</v>
          </cell>
          <cell r="Z381">
            <v>43622</v>
          </cell>
        </row>
        <row r="382">
          <cell r="D382" t="str">
            <v>Onze-Lieve-Vrouwziekenhuis</v>
          </cell>
          <cell r="F382" t="str">
            <v>Onze Lieve-Vrouw Ziekenhuis Ninove</v>
          </cell>
          <cell r="G382" t="str">
            <v>Isoleren pompen/kranen/hydraulica</v>
          </cell>
          <cell r="H382">
            <v>1808</v>
          </cell>
          <cell r="N382" t="str">
            <v>Aalst</v>
          </cell>
          <cell r="P382" t="str">
            <v>Oost-Vlaanderen</v>
          </cell>
          <cell r="Z382">
            <v>43622</v>
          </cell>
        </row>
        <row r="383">
          <cell r="D383" t="str">
            <v>Onze-Lieve-Vrouwziekenhuis</v>
          </cell>
          <cell r="F383" t="str">
            <v>Onze Lieve-Vrouw Ziekenhuis Ninove</v>
          </cell>
          <cell r="G383" t="str">
            <v>Renovatie SWW</v>
          </cell>
          <cell r="H383">
            <v>13934</v>
          </cell>
          <cell r="N383" t="str">
            <v>Aalst</v>
          </cell>
          <cell r="P383" t="str">
            <v>Oost-Vlaanderen</v>
          </cell>
          <cell r="Z383">
            <v>43622</v>
          </cell>
        </row>
        <row r="384">
          <cell r="D384" t="str">
            <v>Sint-Lodewijk</v>
          </cell>
          <cell r="F384" t="str">
            <v>Diepenbroek</v>
          </cell>
          <cell r="G384" t="str">
            <v>Regeltechn. verwarming</v>
          </cell>
          <cell r="H384">
            <v>150</v>
          </cell>
          <cell r="N384" t="str">
            <v>Wetteren</v>
          </cell>
          <cell r="P384" t="str">
            <v>Oost-Vlaanderen</v>
          </cell>
          <cell r="Z384">
            <v>43623</v>
          </cell>
        </row>
        <row r="385">
          <cell r="D385" t="str">
            <v>Sint-Lodewijk</v>
          </cell>
          <cell r="F385" t="str">
            <v>Diepenbroek</v>
          </cell>
          <cell r="G385" t="str">
            <v>Stookplaatsrenovatie</v>
          </cell>
          <cell r="H385">
            <v>15293</v>
          </cell>
          <cell r="N385" t="str">
            <v>Wetteren</v>
          </cell>
          <cell r="P385" t="str">
            <v>Oost-Vlaanderen</v>
          </cell>
          <cell r="Z385">
            <v>43623</v>
          </cell>
        </row>
        <row r="386">
          <cell r="D386" t="str">
            <v>Sint-Regina'S Godshuis</v>
          </cell>
          <cell r="F386" t="str">
            <v>Leiehome</v>
          </cell>
          <cell r="G386" t="str">
            <v>Isoleren pompen/kranen/hydraulica</v>
          </cell>
          <cell r="H386">
            <v>5263</v>
          </cell>
          <cell r="N386" t="str">
            <v>Gent</v>
          </cell>
          <cell r="P386" t="str">
            <v>Oost-Vlaanderen</v>
          </cell>
          <cell r="Z386">
            <v>43622</v>
          </cell>
        </row>
        <row r="387">
          <cell r="D387" t="str">
            <v>Sint-Regina'S Godshuis</v>
          </cell>
          <cell r="F387" t="str">
            <v>Leiehome</v>
          </cell>
          <cell r="G387" t="str">
            <v>Vervangen pompen</v>
          </cell>
          <cell r="H387">
            <v>11767.8</v>
          </cell>
          <cell r="N387" t="str">
            <v>Gent</v>
          </cell>
          <cell r="P387" t="str">
            <v>Oost-Vlaanderen</v>
          </cell>
          <cell r="Z387">
            <v>43622</v>
          </cell>
        </row>
        <row r="388">
          <cell r="D388" t="str">
            <v>Sporen</v>
          </cell>
          <cell r="F388" t="str">
            <v>Klimop</v>
          </cell>
          <cell r="G388" t="str">
            <v>Muurisolatie</v>
          </cell>
          <cell r="H388">
            <v>2093</v>
          </cell>
          <cell r="N388" t="str">
            <v>Leuven</v>
          </cell>
          <cell r="P388" t="str">
            <v>Vlaams-Brabant</v>
          </cell>
          <cell r="Z388">
            <v>43622</v>
          </cell>
        </row>
        <row r="389">
          <cell r="D389" t="str">
            <v>Sporen</v>
          </cell>
          <cell r="F389" t="str">
            <v>Studio 3</v>
          </cell>
          <cell r="G389" t="str">
            <v>Muurisolatie</v>
          </cell>
          <cell r="H389">
            <v>1361</v>
          </cell>
          <cell r="N389" t="str">
            <v>Leuven</v>
          </cell>
          <cell r="P389" t="str">
            <v>Vlaams-Brabant</v>
          </cell>
          <cell r="Z389">
            <v>43622</v>
          </cell>
        </row>
        <row r="390">
          <cell r="D390" t="str">
            <v>Sporen</v>
          </cell>
          <cell r="F390" t="str">
            <v>Triangel</v>
          </cell>
          <cell r="G390" t="str">
            <v>Vloerisolatie</v>
          </cell>
          <cell r="H390">
            <v>1350</v>
          </cell>
          <cell r="N390" t="str">
            <v>Leuven</v>
          </cell>
          <cell r="P390" t="str">
            <v>Vlaams-Brabant</v>
          </cell>
          <cell r="Z390">
            <v>43622</v>
          </cell>
        </row>
        <row r="391">
          <cell r="D391" t="str">
            <v>'T Zonnetje Kinderdagverblijf</v>
          </cell>
          <cell r="F391" t="str">
            <v>'t Regenboogje</v>
          </cell>
          <cell r="G391" t="str">
            <v>Isoleren leidingen</v>
          </cell>
          <cell r="H391">
            <v>483</v>
          </cell>
          <cell r="N391" t="str">
            <v>De Pinte</v>
          </cell>
          <cell r="P391" t="str">
            <v>Oost-Vlaanderen</v>
          </cell>
          <cell r="Z391">
            <v>43623</v>
          </cell>
        </row>
        <row r="392">
          <cell r="D392" t="str">
            <v>'T Zonnetje Kinderdagverblijf</v>
          </cell>
          <cell r="F392" t="str">
            <v>'t Regenboogje</v>
          </cell>
          <cell r="G392" t="str">
            <v>Relighting/relamping</v>
          </cell>
          <cell r="H392">
            <v>552</v>
          </cell>
          <cell r="N392" t="str">
            <v>De Pinte</v>
          </cell>
          <cell r="P392" t="str">
            <v>Oost-Vlaanderen</v>
          </cell>
          <cell r="Z392">
            <v>43623</v>
          </cell>
        </row>
        <row r="393">
          <cell r="D393" t="str">
            <v>'T Zonnetje Kinderdagverblijf</v>
          </cell>
          <cell r="F393" t="str">
            <v>'t Regenboogje</v>
          </cell>
          <cell r="G393" t="str">
            <v>Relighting/relamping</v>
          </cell>
          <cell r="H393">
            <v>2496</v>
          </cell>
          <cell r="N393" t="str">
            <v>De Pinte</v>
          </cell>
          <cell r="P393" t="str">
            <v>Oost-Vlaanderen</v>
          </cell>
          <cell r="Z393">
            <v>43623</v>
          </cell>
        </row>
        <row r="394">
          <cell r="D394" t="str">
            <v>'T Zonnetje Kinderdagverblijf</v>
          </cell>
          <cell r="F394" t="str">
            <v>'t Sprookjesparadijs</v>
          </cell>
          <cell r="G394" t="str">
            <v>Isoleren leidingen</v>
          </cell>
          <cell r="H394">
            <v>161</v>
          </cell>
          <cell r="N394" t="str">
            <v>De Pinte</v>
          </cell>
          <cell r="P394" t="str">
            <v>Oost-Vlaanderen</v>
          </cell>
          <cell r="Z394">
            <v>43623</v>
          </cell>
        </row>
        <row r="395">
          <cell r="D395" t="str">
            <v>'T Zonnetje Kinderdagverblijf</v>
          </cell>
          <cell r="F395" t="str">
            <v>'t Sprookjesparadijs</v>
          </cell>
          <cell r="G395" t="str">
            <v>Relighting/relamping</v>
          </cell>
          <cell r="H395">
            <v>1584</v>
          </cell>
          <cell r="N395" t="str">
            <v>De Pinte</v>
          </cell>
          <cell r="P395" t="str">
            <v>Oost-Vlaanderen</v>
          </cell>
          <cell r="Z395">
            <v>43623</v>
          </cell>
        </row>
        <row r="396">
          <cell r="D396" t="str">
            <v>'T Zonnetje Kinderdagverblijf</v>
          </cell>
          <cell r="F396" t="str">
            <v>'t Sprookjesparadijs</v>
          </cell>
          <cell r="G396" t="str">
            <v>Relighting/relamping</v>
          </cell>
          <cell r="H396">
            <v>615</v>
          </cell>
          <cell r="N396" t="str">
            <v>De Pinte</v>
          </cell>
          <cell r="P396" t="str">
            <v>Oost-Vlaanderen</v>
          </cell>
          <cell r="Z396">
            <v>43623</v>
          </cell>
        </row>
        <row r="397">
          <cell r="D397" t="str">
            <v>'T Zonnetje Kinderdagverblijf</v>
          </cell>
          <cell r="F397" t="str">
            <v>'t Sprookjesparadijs</v>
          </cell>
          <cell r="G397" t="str">
            <v>Relighting/relamping</v>
          </cell>
          <cell r="H397">
            <v>283</v>
          </cell>
          <cell r="N397" t="str">
            <v>De Pinte</v>
          </cell>
          <cell r="P397" t="str">
            <v>Oost-Vlaanderen</v>
          </cell>
          <cell r="Z397">
            <v>43623</v>
          </cell>
        </row>
        <row r="398">
          <cell r="D398" t="str">
            <v>'T Zonnetje Kinderdagverblijf</v>
          </cell>
          <cell r="F398" t="str">
            <v>'t Zonnetje</v>
          </cell>
          <cell r="G398" t="str">
            <v>Schrijnwerkrenovatie</v>
          </cell>
          <cell r="H398">
            <v>26210.399999999998</v>
          </cell>
          <cell r="N398" t="str">
            <v>De Pinte</v>
          </cell>
          <cell r="P398" t="str">
            <v>Oost-Vlaanderen</v>
          </cell>
          <cell r="Z398">
            <v>43623</v>
          </cell>
        </row>
        <row r="399">
          <cell r="D399" t="str">
            <v>'T Zonnetje Kinderdagverblijf</v>
          </cell>
          <cell r="F399" t="str">
            <v>'t Zonnetje</v>
          </cell>
          <cell r="G399" t="str">
            <v>Relighting/relamping</v>
          </cell>
          <cell r="H399">
            <v>187.79999999999998</v>
          </cell>
          <cell r="N399" t="str">
            <v>De Pinte</v>
          </cell>
          <cell r="P399" t="str">
            <v>Oost-Vlaanderen</v>
          </cell>
          <cell r="Z399">
            <v>43623</v>
          </cell>
        </row>
        <row r="400">
          <cell r="D400" t="str">
            <v>'T Zonnetje Kinderdagverblijf</v>
          </cell>
          <cell r="F400" t="str">
            <v>'t Zonnetje</v>
          </cell>
          <cell r="G400" t="str">
            <v>Relighting/relamping</v>
          </cell>
          <cell r="H400">
            <v>6972</v>
          </cell>
          <cell r="N400" t="str">
            <v>De Pinte</v>
          </cell>
          <cell r="P400" t="str">
            <v>Oost-Vlaanderen</v>
          </cell>
          <cell r="Z400">
            <v>43623</v>
          </cell>
        </row>
        <row r="401">
          <cell r="D401" t="str">
            <v>Unie-K</v>
          </cell>
          <cell r="F401" t="str">
            <v>'t Venster - Oud gebouw</v>
          </cell>
          <cell r="G401" t="str">
            <v>Stookplaatsrenovatie</v>
          </cell>
          <cell r="H401">
            <v>24045</v>
          </cell>
          <cell r="N401" t="str">
            <v>Brugge</v>
          </cell>
          <cell r="P401" t="str">
            <v>West-Vlaanderen</v>
          </cell>
          <cell r="Z401">
            <v>43623</v>
          </cell>
        </row>
        <row r="402">
          <cell r="D402" t="str">
            <v>Werken Glorieux</v>
          </cell>
          <cell r="F402" t="str">
            <v>AZ Glorieux</v>
          </cell>
          <cell r="G402" t="str">
            <v>Isoleren pompen/kranen/hydraulica</v>
          </cell>
          <cell r="H402">
            <v>397</v>
          </cell>
          <cell r="N402" t="str">
            <v>Ronse</v>
          </cell>
          <cell r="P402" t="str">
            <v>Oost-Vlaanderen</v>
          </cell>
          <cell r="Z402">
            <v>43623</v>
          </cell>
        </row>
        <row r="403">
          <cell r="D403" t="str">
            <v>Werken Glorieux</v>
          </cell>
          <cell r="F403" t="str">
            <v>AZ Glorieux</v>
          </cell>
          <cell r="G403" t="str">
            <v>Regeltechn. koeling</v>
          </cell>
          <cell r="H403">
            <v>26730</v>
          </cell>
          <cell r="N403" t="str">
            <v>Ronse</v>
          </cell>
          <cell r="P403" t="str">
            <v>Oost-Vlaanderen</v>
          </cell>
          <cell r="Z403">
            <v>43623</v>
          </cell>
        </row>
        <row r="404">
          <cell r="D404" t="str">
            <v>Werken Glorieux</v>
          </cell>
          <cell r="F404" t="str">
            <v>AZ Glorieux</v>
          </cell>
          <cell r="G404" t="str">
            <v>Renovatie ventilatie</v>
          </cell>
          <cell r="H404">
            <v>15206</v>
          </cell>
          <cell r="N404" t="str">
            <v>Ronse</v>
          </cell>
          <cell r="P404" t="str">
            <v>Oost-Vlaanderen</v>
          </cell>
          <cell r="Z404">
            <v>43623</v>
          </cell>
        </row>
        <row r="405">
          <cell r="D405" t="str">
            <v>Werken Glorieux</v>
          </cell>
          <cell r="F405" t="str">
            <v>AZ Glorieux</v>
          </cell>
          <cell r="G405" t="str">
            <v>Renovatie ventilatie</v>
          </cell>
          <cell r="H405">
            <v>64800</v>
          </cell>
          <cell r="N405" t="str">
            <v>Ronse</v>
          </cell>
          <cell r="P405" t="str">
            <v>Oost-Vlaanderen</v>
          </cell>
          <cell r="Z405">
            <v>43623</v>
          </cell>
        </row>
        <row r="406">
          <cell r="D406" t="str">
            <v>Werken Glorieux</v>
          </cell>
          <cell r="F406" t="str">
            <v>AZ Glorieux</v>
          </cell>
          <cell r="G406" t="str">
            <v>Vervangen pompen</v>
          </cell>
          <cell r="H406">
            <v>11853</v>
          </cell>
          <cell r="N406" t="str">
            <v>Ronse</v>
          </cell>
          <cell r="P406" t="str">
            <v>Oost-Vlaanderen</v>
          </cell>
          <cell r="Z406">
            <v>43623</v>
          </cell>
        </row>
        <row r="407">
          <cell r="D407" t="str">
            <v>Wzc Den Akker</v>
          </cell>
          <cell r="F407" t="str">
            <v>WZC Den Akker</v>
          </cell>
          <cell r="G407" t="str">
            <v>Stookplaatsrenovatie</v>
          </cell>
          <cell r="H407">
            <v>150000</v>
          </cell>
          <cell r="N407" t="str">
            <v>Sint-Truiden</v>
          </cell>
          <cell r="P407" t="str">
            <v>Limburg</v>
          </cell>
          <cell r="Z407">
            <v>43623</v>
          </cell>
        </row>
        <row r="408">
          <cell r="D408" t="str">
            <v>Ziekenhuis Oost-Limburg, Autonome Verzorgingsinstelling</v>
          </cell>
          <cell r="F408" t="str">
            <v>Ziekenhuis Oost-Limburg SB</v>
          </cell>
          <cell r="G408" t="str">
            <v>Stookplaatsrenovatie</v>
          </cell>
          <cell r="H408">
            <v>27182</v>
          </cell>
          <cell r="N408" t="str">
            <v>Genk</v>
          </cell>
          <cell r="P408" t="str">
            <v>Limburg</v>
          </cell>
          <cell r="Z408">
            <v>43623</v>
          </cell>
        </row>
        <row r="409">
          <cell r="D409" t="str">
            <v>Ziekenhuis Oost-Limburg, Autonome Verzorgingsinstelling</v>
          </cell>
          <cell r="F409" t="str">
            <v>Ziekenhuis Oost-Limburg SJ</v>
          </cell>
          <cell r="G409" t="str">
            <v>Isoleren leidingen</v>
          </cell>
          <cell r="H409">
            <v>205</v>
          </cell>
          <cell r="N409" t="str">
            <v>Genk</v>
          </cell>
          <cell r="P409" t="str">
            <v>Limburg</v>
          </cell>
          <cell r="Z409">
            <v>43623</v>
          </cell>
        </row>
        <row r="410">
          <cell r="D410" t="str">
            <v>Zorgbedrijf Leuven</v>
          </cell>
          <cell r="F410" t="str">
            <v>GAW+LDC Ruelenspark</v>
          </cell>
          <cell r="G410" t="str">
            <v>Renovatie SWW</v>
          </cell>
          <cell r="H410">
            <v>4978</v>
          </cell>
          <cell r="N410" t="str">
            <v>Leuven</v>
          </cell>
          <cell r="P410" t="str">
            <v>Vlaams-Brabant</v>
          </cell>
          <cell r="Z410">
            <v>43623</v>
          </cell>
        </row>
        <row r="411">
          <cell r="D411" t="str">
            <v>Zorgbedrijf Leuven</v>
          </cell>
          <cell r="F411" t="str">
            <v>GAW+LDC Ruelenspark</v>
          </cell>
          <cell r="G411" t="str">
            <v>Renovatie ventilatie</v>
          </cell>
          <cell r="H411">
            <v>28800</v>
          </cell>
          <cell r="N411" t="str">
            <v>Leuven</v>
          </cell>
          <cell r="P411" t="str">
            <v>Vlaams-Brabant</v>
          </cell>
          <cell r="Z411">
            <v>43623</v>
          </cell>
        </row>
        <row r="412">
          <cell r="D412" t="str">
            <v>Zorgbedrijf Leuven</v>
          </cell>
          <cell r="F412" t="str">
            <v>GAW+LDC Ruelenspark</v>
          </cell>
          <cell r="G412" t="str">
            <v>Stookplaatsrenovatie</v>
          </cell>
          <cell r="H412">
            <v>61500</v>
          </cell>
          <cell r="N412" t="str">
            <v>Leuven</v>
          </cell>
          <cell r="P412" t="str">
            <v>Vlaams-Brabant</v>
          </cell>
          <cell r="Z412">
            <v>43623</v>
          </cell>
        </row>
        <row r="413">
          <cell r="D413" t="str">
            <v>Zorgbedrijf Leuven</v>
          </cell>
          <cell r="F413" t="str">
            <v>GAW+LDC Ter Putkapelle</v>
          </cell>
          <cell r="G413" t="str">
            <v>Regeltechn. ventilatie</v>
          </cell>
          <cell r="H413">
            <v>957</v>
          </cell>
          <cell r="N413" t="str">
            <v>Leuven</v>
          </cell>
          <cell r="P413" t="str">
            <v>Vlaams-Brabant</v>
          </cell>
          <cell r="Z413">
            <v>43623</v>
          </cell>
        </row>
        <row r="414">
          <cell r="D414" t="str">
            <v>Zorgbedrijf Leuven</v>
          </cell>
          <cell r="F414" t="str">
            <v>GAW+LDC Ter Putkapelle</v>
          </cell>
          <cell r="G414" t="str">
            <v>Renovatie ventilatie</v>
          </cell>
          <cell r="H414">
            <v>10262</v>
          </cell>
          <cell r="N414" t="str">
            <v>Leuven</v>
          </cell>
          <cell r="P414" t="str">
            <v>Vlaams-Brabant</v>
          </cell>
          <cell r="Z414">
            <v>43623</v>
          </cell>
        </row>
        <row r="415">
          <cell r="D415" t="str">
            <v>Zorgbedrijf Leuven</v>
          </cell>
          <cell r="F415" t="str">
            <v>GAW+LDC+WZC Ter Vlierbeke</v>
          </cell>
          <cell r="G415" t="str">
            <v>Overige</v>
          </cell>
          <cell r="H415">
            <v>2778</v>
          </cell>
          <cell r="N415" t="str">
            <v>Leuven</v>
          </cell>
          <cell r="P415" t="str">
            <v>Vlaams-Brabant</v>
          </cell>
          <cell r="Z415">
            <v>43623</v>
          </cell>
        </row>
        <row r="416">
          <cell r="D416" t="str">
            <v>Zorgbedrijf Leuven</v>
          </cell>
          <cell r="F416" t="str">
            <v>GAW+LDC+WZC Ter Vlierbeke</v>
          </cell>
          <cell r="G416" t="str">
            <v>Renovatie ventilatie</v>
          </cell>
          <cell r="H416">
            <v>97650</v>
          </cell>
          <cell r="N416" t="str">
            <v>Leuven</v>
          </cell>
          <cell r="P416" t="str">
            <v>Vlaams-Brabant</v>
          </cell>
          <cell r="Z416">
            <v>43623</v>
          </cell>
        </row>
        <row r="417">
          <cell r="D417" t="str">
            <v>Zorgbedrijf Leuven</v>
          </cell>
          <cell r="F417" t="str">
            <v>WZC Edouard Remy</v>
          </cell>
          <cell r="G417" t="str">
            <v>Regeltechn. verwarming</v>
          </cell>
          <cell r="H417">
            <v>12000</v>
          </cell>
          <cell r="N417" t="str">
            <v>Leuven</v>
          </cell>
          <cell r="P417" t="str">
            <v>Vlaams-Brabant</v>
          </cell>
          <cell r="Z417">
            <v>43623</v>
          </cell>
        </row>
        <row r="418">
          <cell r="D418" t="str">
            <v>Zorgbedrijf Leuven</v>
          </cell>
          <cell r="F418" t="str">
            <v>WZC Edouard Remy</v>
          </cell>
          <cell r="G418" t="str">
            <v>Renovatie ventilatie</v>
          </cell>
          <cell r="H418">
            <v>88500</v>
          </cell>
          <cell r="N418" t="str">
            <v>Leuven</v>
          </cell>
          <cell r="P418" t="str">
            <v>Vlaams-Brabant</v>
          </cell>
          <cell r="Z418">
            <v>43623</v>
          </cell>
        </row>
        <row r="419">
          <cell r="D419" t="str">
            <v>Zorgcentrum Maria Ter Engelen</v>
          </cell>
          <cell r="F419" t="str">
            <v>De Vleugels zorgcentrum</v>
          </cell>
          <cell r="G419" t="str">
            <v>Overige</v>
          </cell>
          <cell r="H419">
            <v>67861</v>
          </cell>
          <cell r="N419" t="str">
            <v>Houthulst</v>
          </cell>
          <cell r="P419" t="str">
            <v>West-Vlaanderen</v>
          </cell>
          <cell r="Z419">
            <v>43720</v>
          </cell>
        </row>
        <row r="420">
          <cell r="D420" t="str">
            <v>Zorgcentrum Maria Ter Engelen</v>
          </cell>
          <cell r="F420" t="str">
            <v>De Vleugels zorgcentrum</v>
          </cell>
          <cell r="G420" t="str">
            <v>Overige</v>
          </cell>
          <cell r="H420">
            <v>23339</v>
          </cell>
          <cell r="N420" t="str">
            <v>Houthulst</v>
          </cell>
          <cell r="P420" t="str">
            <v>West-Vlaanderen</v>
          </cell>
          <cell r="Z420">
            <v>43720</v>
          </cell>
        </row>
        <row r="421">
          <cell r="D421" t="str">
            <v>Compostela</v>
          </cell>
          <cell r="F421" t="str">
            <v>1-15 GAW Compostela</v>
          </cell>
          <cell r="G421" t="str">
            <v>Isoleren leidingen</v>
          </cell>
          <cell r="H421">
            <v>144</v>
          </cell>
          <cell r="N421" t="str">
            <v>Borsbeek</v>
          </cell>
          <cell r="P421" t="str">
            <v>Antwerpen</v>
          </cell>
          <cell r="Z421">
            <v>43720</v>
          </cell>
        </row>
        <row r="422">
          <cell r="D422" t="str">
            <v>Compostela</v>
          </cell>
          <cell r="F422" t="str">
            <v>1-15 GAW Compostela</v>
          </cell>
          <cell r="G422" t="str">
            <v>Isoleren pompen/kranen/hydraulica</v>
          </cell>
          <cell r="H422">
            <v>234</v>
          </cell>
          <cell r="N422" t="str">
            <v>Borsbeek</v>
          </cell>
          <cell r="P422" t="str">
            <v>Antwerpen</v>
          </cell>
          <cell r="Z422">
            <v>43720</v>
          </cell>
        </row>
        <row r="423">
          <cell r="D423" t="str">
            <v>Compostela</v>
          </cell>
          <cell r="F423" t="str">
            <v>16-30 GAW Compostela</v>
          </cell>
          <cell r="G423" t="str">
            <v>Isoleren leidingen</v>
          </cell>
          <cell r="H423">
            <v>7</v>
          </cell>
          <cell r="N423" t="str">
            <v>Borsbeek</v>
          </cell>
          <cell r="P423" t="str">
            <v>Antwerpen</v>
          </cell>
          <cell r="Z423">
            <v>43720</v>
          </cell>
        </row>
        <row r="424">
          <cell r="D424" t="str">
            <v>Compostela</v>
          </cell>
          <cell r="F424" t="str">
            <v>16-30 GAW Compostela</v>
          </cell>
          <cell r="G424" t="str">
            <v>Isoleren pompen/kranen/hydraulica</v>
          </cell>
          <cell r="H424">
            <v>62</v>
          </cell>
          <cell r="N424" t="str">
            <v>Borsbeek</v>
          </cell>
          <cell r="P424" t="str">
            <v>Antwerpen</v>
          </cell>
          <cell r="Z424">
            <v>43720</v>
          </cell>
        </row>
        <row r="425">
          <cell r="D425" t="str">
            <v>Compostela</v>
          </cell>
          <cell r="F425" t="str">
            <v>DVC Compostela</v>
          </cell>
          <cell r="G425" t="str">
            <v>Isoleren pompen/kranen/hydraulica</v>
          </cell>
          <cell r="H425">
            <v>58</v>
          </cell>
          <cell r="N425" t="str">
            <v>Borsbeek</v>
          </cell>
          <cell r="P425" t="str">
            <v>Antwerpen</v>
          </cell>
          <cell r="Z425">
            <v>43720</v>
          </cell>
        </row>
        <row r="426">
          <cell r="D426" t="str">
            <v>Compostela</v>
          </cell>
          <cell r="F426" t="str">
            <v>GAW Cantershof 30</v>
          </cell>
          <cell r="G426" t="str">
            <v>Relighting/relamping</v>
          </cell>
          <cell r="H426">
            <v>11674</v>
          </cell>
          <cell r="N426" t="str">
            <v>Borsbeek</v>
          </cell>
          <cell r="P426" t="str">
            <v>Antwerpen</v>
          </cell>
          <cell r="Z426">
            <v>43720</v>
          </cell>
        </row>
        <row r="427">
          <cell r="D427" t="str">
            <v>Compostela</v>
          </cell>
          <cell r="F427" t="str">
            <v>GAW Cavell</v>
          </cell>
          <cell r="G427" t="str">
            <v>Zonwering</v>
          </cell>
          <cell r="H427">
            <v>2958</v>
          </cell>
          <cell r="N427" t="str">
            <v>Borsbeek</v>
          </cell>
          <cell r="P427" t="str">
            <v>Antwerpen</v>
          </cell>
          <cell r="Z427">
            <v>43720</v>
          </cell>
        </row>
        <row r="428">
          <cell r="D428" t="str">
            <v>Compostela</v>
          </cell>
          <cell r="F428" t="str">
            <v>WZC Cantershof</v>
          </cell>
          <cell r="G428" t="str">
            <v>Regeltechn. verwarming</v>
          </cell>
          <cell r="H428">
            <v>30637.8</v>
          </cell>
          <cell r="N428" t="str">
            <v>Borsbeek</v>
          </cell>
          <cell r="P428" t="str">
            <v>Antwerpen</v>
          </cell>
          <cell r="Z428">
            <v>43720</v>
          </cell>
        </row>
        <row r="429">
          <cell r="D429" t="str">
            <v>Alvinnenberg</v>
          </cell>
          <cell r="F429" t="str">
            <v>Centrum 1</v>
          </cell>
          <cell r="G429" t="str">
            <v>Relighting/relamping</v>
          </cell>
          <cell r="H429">
            <v>5994</v>
          </cell>
          <cell r="N429" t="str">
            <v>Leuven</v>
          </cell>
          <cell r="P429" t="str">
            <v>Vlaams-Brabant</v>
          </cell>
          <cell r="Z429">
            <v>43720</v>
          </cell>
        </row>
        <row r="430">
          <cell r="D430" t="str">
            <v>Alvinnenberg</v>
          </cell>
          <cell r="F430" t="str">
            <v>Centrum 1</v>
          </cell>
          <cell r="G430" t="str">
            <v>Schrijnwerkrenovatie</v>
          </cell>
          <cell r="H430">
            <v>7372.7999999999993</v>
          </cell>
          <cell r="N430" t="str">
            <v>Leuven</v>
          </cell>
          <cell r="P430" t="str">
            <v>Vlaams-Brabant</v>
          </cell>
          <cell r="Z430">
            <v>43720</v>
          </cell>
        </row>
        <row r="431">
          <cell r="D431" t="str">
            <v>Alvinnenberg</v>
          </cell>
          <cell r="F431" t="str">
            <v>Centrum 1</v>
          </cell>
          <cell r="G431" t="str">
            <v>Vervangen pompen</v>
          </cell>
          <cell r="H431">
            <v>365</v>
          </cell>
          <cell r="N431" t="str">
            <v>Leuven</v>
          </cell>
          <cell r="P431" t="str">
            <v>Vlaams-Brabant</v>
          </cell>
          <cell r="Z431">
            <v>43720</v>
          </cell>
        </row>
        <row r="432">
          <cell r="D432" t="str">
            <v>Alvinnenberg</v>
          </cell>
          <cell r="F432" t="str">
            <v>Grijs huis</v>
          </cell>
          <cell r="G432" t="str">
            <v>Relighting/relamping</v>
          </cell>
          <cell r="H432">
            <v>2556</v>
          </cell>
          <cell r="N432" t="str">
            <v>Leuven</v>
          </cell>
          <cell r="P432" t="str">
            <v>Vlaams-Brabant</v>
          </cell>
          <cell r="Z432">
            <v>43720</v>
          </cell>
        </row>
        <row r="433">
          <cell r="D433" t="str">
            <v>Alvinnenberg</v>
          </cell>
          <cell r="F433" t="str">
            <v>Grijs huis</v>
          </cell>
          <cell r="G433" t="str">
            <v>Zonneboiler</v>
          </cell>
          <cell r="H433">
            <v>8043.0000000000009</v>
          </cell>
          <cell r="N433" t="str">
            <v>Leuven</v>
          </cell>
          <cell r="P433" t="str">
            <v>Vlaams-Brabant</v>
          </cell>
          <cell r="Z433">
            <v>43720</v>
          </cell>
        </row>
        <row r="434">
          <cell r="D434" t="str">
            <v>Alvinnenberg</v>
          </cell>
          <cell r="F434" t="str">
            <v>Oranje huis</v>
          </cell>
          <cell r="G434" t="str">
            <v>Relighting/relamping</v>
          </cell>
          <cell r="H434">
            <v>1224</v>
          </cell>
          <cell r="N434" t="str">
            <v>Leuven</v>
          </cell>
          <cell r="P434" t="str">
            <v>Vlaams-Brabant</v>
          </cell>
          <cell r="Z434">
            <v>43720</v>
          </cell>
        </row>
        <row r="435">
          <cell r="D435" t="str">
            <v>Alvinnenberg</v>
          </cell>
          <cell r="F435" t="str">
            <v>Oranje huis</v>
          </cell>
          <cell r="G435" t="str">
            <v>Zonneboiler</v>
          </cell>
          <cell r="H435">
            <v>8043.0000000000009</v>
          </cell>
          <cell r="N435" t="str">
            <v>Leuven</v>
          </cell>
          <cell r="P435" t="str">
            <v>Vlaams-Brabant</v>
          </cell>
          <cell r="Z435">
            <v>43720</v>
          </cell>
        </row>
        <row r="436">
          <cell r="D436" t="str">
            <v>Alvinnenberg</v>
          </cell>
          <cell r="F436" t="str">
            <v>Wit huis</v>
          </cell>
          <cell r="G436" t="str">
            <v>Relighting/relamping</v>
          </cell>
          <cell r="H436">
            <v>1476</v>
          </cell>
          <cell r="N436" t="str">
            <v>Leuven</v>
          </cell>
          <cell r="P436" t="str">
            <v>Vlaams-Brabant</v>
          </cell>
          <cell r="Z436">
            <v>43720</v>
          </cell>
        </row>
        <row r="437">
          <cell r="D437" t="str">
            <v>Alvinnenberg</v>
          </cell>
          <cell r="F437" t="str">
            <v>Wit huis</v>
          </cell>
          <cell r="G437" t="str">
            <v>Zonneboiler</v>
          </cell>
          <cell r="H437">
            <v>8043.0000000000009</v>
          </cell>
          <cell r="N437" t="str">
            <v>Leuven</v>
          </cell>
          <cell r="P437" t="str">
            <v>Vlaams-Brabant</v>
          </cell>
          <cell r="Z437">
            <v>43720</v>
          </cell>
        </row>
        <row r="438">
          <cell r="D438" t="str">
            <v>Arcade</v>
          </cell>
          <cell r="F438" t="str">
            <v>Arcade - Indigo</v>
          </cell>
          <cell r="G438" t="str">
            <v>Isoleren leidingen</v>
          </cell>
          <cell r="H438">
            <v>99</v>
          </cell>
          <cell r="N438" t="str">
            <v>Gistel</v>
          </cell>
          <cell r="P438" t="str">
            <v>West-Vlaanderen</v>
          </cell>
          <cell r="Z438">
            <v>43720</v>
          </cell>
        </row>
        <row r="439">
          <cell r="D439" t="str">
            <v>Arcade</v>
          </cell>
          <cell r="F439" t="str">
            <v>Arcade - Indigo</v>
          </cell>
          <cell r="G439" t="str">
            <v>Relighting/relamping</v>
          </cell>
          <cell r="H439">
            <v>1400</v>
          </cell>
          <cell r="N439" t="str">
            <v>Gistel</v>
          </cell>
          <cell r="P439" t="str">
            <v>West-Vlaanderen</v>
          </cell>
          <cell r="Z439">
            <v>43720</v>
          </cell>
        </row>
        <row r="440">
          <cell r="D440" t="str">
            <v>Arcade</v>
          </cell>
          <cell r="F440" t="str">
            <v>Arcade - TCK Lithops</v>
          </cell>
          <cell r="G440" t="str">
            <v>Isoleren leidingen</v>
          </cell>
          <cell r="H440">
            <v>71</v>
          </cell>
          <cell r="N440" t="str">
            <v>Gistel</v>
          </cell>
          <cell r="P440" t="str">
            <v>West-Vlaanderen</v>
          </cell>
          <cell r="Z440">
            <v>43720</v>
          </cell>
        </row>
        <row r="441">
          <cell r="D441" t="str">
            <v>Arcade</v>
          </cell>
          <cell r="F441" t="str">
            <v>Arcade - TCK Lithops</v>
          </cell>
          <cell r="G441" t="str">
            <v>Relighting/relamping</v>
          </cell>
          <cell r="H441">
            <v>1963</v>
          </cell>
          <cell r="N441" t="str">
            <v>Gistel</v>
          </cell>
          <cell r="P441" t="str">
            <v>West-Vlaanderen</v>
          </cell>
          <cell r="Z441">
            <v>43720</v>
          </cell>
        </row>
        <row r="442">
          <cell r="D442" t="str">
            <v>Arcade</v>
          </cell>
          <cell r="F442" t="str">
            <v>Arcade - TCK Lithops</v>
          </cell>
          <cell r="G442" t="str">
            <v>Relighting/relamping</v>
          </cell>
          <cell r="H442">
            <v>256</v>
          </cell>
          <cell r="N442" t="str">
            <v>Gistel</v>
          </cell>
          <cell r="P442" t="str">
            <v>West-Vlaanderen</v>
          </cell>
          <cell r="Z442">
            <v>43720</v>
          </cell>
        </row>
        <row r="443">
          <cell r="D443" t="str">
            <v>Avalon</v>
          </cell>
          <cell r="F443" t="str">
            <v>Klooster</v>
          </cell>
          <cell r="G443" t="str">
            <v>Relighting/relamping</v>
          </cell>
          <cell r="H443">
            <v>3625</v>
          </cell>
          <cell r="N443" t="str">
            <v>Buggenhout</v>
          </cell>
          <cell r="P443" t="str">
            <v>Oost-Vlaanderen</v>
          </cell>
          <cell r="Z443">
            <v>43724</v>
          </cell>
        </row>
        <row r="444">
          <cell r="D444" t="str">
            <v>Begeleidingscentrum Stappen</v>
          </cell>
          <cell r="F444" t="str">
            <v>COMPOT</v>
          </cell>
          <cell r="G444" t="str">
            <v>Stookplaatsrenovatie</v>
          </cell>
          <cell r="H444">
            <v>6128.79</v>
          </cell>
          <cell r="N444" t="str">
            <v>Gent</v>
          </cell>
          <cell r="P444" t="str">
            <v>Oost-Vlaanderen</v>
          </cell>
          <cell r="Z444">
            <v>43720</v>
          </cell>
        </row>
        <row r="445">
          <cell r="D445" t="str">
            <v>Centrum Ambulante Diensten</v>
          </cell>
          <cell r="F445" t="str">
            <v>Boei 1</v>
          </cell>
          <cell r="G445" t="str">
            <v>Dakisolatie</v>
          </cell>
          <cell r="H445">
            <v>2080.8000000000002</v>
          </cell>
          <cell r="N445" t="str">
            <v>Anderlecht</v>
          </cell>
          <cell r="P445" t="str">
            <v>Brussel Hoofdstedelijk Gewest</v>
          </cell>
          <cell r="Z445">
            <v>43720</v>
          </cell>
        </row>
        <row r="446">
          <cell r="D446" t="str">
            <v>Centrum Ambulante Diensten</v>
          </cell>
          <cell r="F446" t="str">
            <v>Boei 1</v>
          </cell>
          <cell r="G446" t="str">
            <v>Muurisolatie</v>
          </cell>
          <cell r="H446">
            <v>5145</v>
          </cell>
          <cell r="N446" t="str">
            <v>Anderlecht</v>
          </cell>
          <cell r="P446" t="str">
            <v>Brussel Hoofdstedelijk Gewest</v>
          </cell>
          <cell r="Z446">
            <v>43720</v>
          </cell>
        </row>
        <row r="447">
          <cell r="D447" t="str">
            <v>Centrum Ambulante Diensten</v>
          </cell>
          <cell r="F447" t="str">
            <v>Boei 1</v>
          </cell>
          <cell r="G447" t="str">
            <v>Renovatie SWW</v>
          </cell>
          <cell r="H447">
            <v>1399.2</v>
          </cell>
          <cell r="N447" t="str">
            <v>Anderlecht</v>
          </cell>
          <cell r="P447" t="str">
            <v>Brussel Hoofdstedelijk Gewest</v>
          </cell>
          <cell r="Z447">
            <v>43720</v>
          </cell>
        </row>
        <row r="448">
          <cell r="D448" t="str">
            <v>Centrum Ambulante Diensten</v>
          </cell>
          <cell r="F448" t="str">
            <v>Boei 3</v>
          </cell>
          <cell r="G448" t="str">
            <v>Muurisolatie</v>
          </cell>
          <cell r="H448">
            <v>6615</v>
          </cell>
          <cell r="N448" t="str">
            <v>Anderlecht</v>
          </cell>
          <cell r="P448" t="str">
            <v>Brussel Hoofdstedelijk Gewest</v>
          </cell>
          <cell r="Z448">
            <v>43720</v>
          </cell>
        </row>
        <row r="449">
          <cell r="D449" t="str">
            <v>Centrum Ambulante Diensten</v>
          </cell>
          <cell r="F449" t="str">
            <v>Boei 3</v>
          </cell>
          <cell r="G449" t="str">
            <v>Stookplaatsrenovatie</v>
          </cell>
          <cell r="H449">
            <v>4251</v>
          </cell>
          <cell r="N449" t="str">
            <v>Anderlecht</v>
          </cell>
          <cell r="P449" t="str">
            <v>Brussel Hoofdstedelijk Gewest</v>
          </cell>
          <cell r="Z449">
            <v>43720</v>
          </cell>
        </row>
        <row r="450">
          <cell r="D450" t="str">
            <v>Centrum Jongeren- En Gezinsbegeleiding Van Zuid-West-Vlaanderen</v>
          </cell>
          <cell r="F450" t="str">
            <v>Cohesie</v>
          </cell>
          <cell r="G450" t="str">
            <v>Relighting/relamping</v>
          </cell>
          <cell r="H450">
            <v>10357.799999999999</v>
          </cell>
          <cell r="N450" t="str">
            <v>Kortrijk</v>
          </cell>
          <cell r="P450" t="str">
            <v>West-Vlaanderen</v>
          </cell>
          <cell r="Z450">
            <v>43717</v>
          </cell>
        </row>
        <row r="451">
          <cell r="D451" t="str">
            <v>De Kleine Vos</v>
          </cell>
          <cell r="F451" t="str">
            <v>De Kleine Vos Washuis</v>
          </cell>
          <cell r="G451" t="str">
            <v>Isoleren pompen/kranen/hydraulica</v>
          </cell>
          <cell r="H451">
            <v>930</v>
          </cell>
          <cell r="N451" t="str">
            <v>Antwerpen</v>
          </cell>
          <cell r="P451" t="str">
            <v>Antwerpen</v>
          </cell>
          <cell r="Z451">
            <v>43717</v>
          </cell>
        </row>
        <row r="452">
          <cell r="D452" t="str">
            <v>De Kleine Vos</v>
          </cell>
          <cell r="F452" t="str">
            <v>De Kleine Vos Washuis</v>
          </cell>
          <cell r="G452" t="str">
            <v>Overige</v>
          </cell>
          <cell r="H452">
            <v>150</v>
          </cell>
          <cell r="N452" t="str">
            <v>Antwerpen</v>
          </cell>
          <cell r="P452" t="str">
            <v>Antwerpen</v>
          </cell>
          <cell r="Z452">
            <v>43717</v>
          </cell>
        </row>
        <row r="453">
          <cell r="D453" t="str">
            <v>De Kleine Vos</v>
          </cell>
          <cell r="F453" t="str">
            <v>De Kleine Vos Washuis</v>
          </cell>
          <cell r="G453" t="str">
            <v>Relighting/relamping</v>
          </cell>
          <cell r="H453">
            <v>1620</v>
          </cell>
          <cell r="N453" t="str">
            <v>Antwerpen</v>
          </cell>
          <cell r="P453" t="str">
            <v>Antwerpen</v>
          </cell>
          <cell r="Z453">
            <v>43717</v>
          </cell>
        </row>
        <row r="454">
          <cell r="D454" t="str">
            <v>De Kleine Vos</v>
          </cell>
          <cell r="F454" t="str">
            <v>De Kleine Vos Washuis</v>
          </cell>
          <cell r="G454" t="str">
            <v>Relighting/relamping</v>
          </cell>
          <cell r="H454">
            <v>58</v>
          </cell>
          <cell r="N454" t="str">
            <v>Antwerpen</v>
          </cell>
          <cell r="P454" t="str">
            <v>Antwerpen</v>
          </cell>
          <cell r="Z454">
            <v>43717</v>
          </cell>
        </row>
        <row r="455">
          <cell r="D455" t="str">
            <v>De Vierklaver</v>
          </cell>
          <cell r="F455" t="str">
            <v>Landegem blok B</v>
          </cell>
          <cell r="G455" t="str">
            <v>Renovatie ventilatie</v>
          </cell>
          <cell r="H455">
            <v>473</v>
          </cell>
          <cell r="N455" t="str">
            <v>Deinze</v>
          </cell>
          <cell r="P455" t="str">
            <v>Oost-Vlaanderen</v>
          </cell>
          <cell r="Z455">
            <v>43720</v>
          </cell>
        </row>
        <row r="456">
          <cell r="D456" t="str">
            <v>De Vierklaver</v>
          </cell>
          <cell r="F456" t="str">
            <v>Landegem blok B</v>
          </cell>
          <cell r="G456" t="str">
            <v>Stookplaatsrenovatie</v>
          </cell>
          <cell r="H456">
            <v>157800</v>
          </cell>
          <cell r="N456" t="str">
            <v>Deinze</v>
          </cell>
          <cell r="P456" t="str">
            <v>Oost-Vlaanderen</v>
          </cell>
          <cell r="Z456">
            <v>43720</v>
          </cell>
        </row>
        <row r="457">
          <cell r="D457" t="str">
            <v>De Vierklaver</v>
          </cell>
          <cell r="F457" t="str">
            <v>Landegem blok B</v>
          </cell>
          <cell r="G457" t="str">
            <v>WKK</v>
          </cell>
          <cell r="H457">
            <v>21184</v>
          </cell>
          <cell r="N457" t="str">
            <v>Deinze</v>
          </cell>
          <cell r="P457" t="str">
            <v>Oost-Vlaanderen</v>
          </cell>
          <cell r="Z457">
            <v>43720</v>
          </cell>
        </row>
        <row r="458">
          <cell r="D458" t="str">
            <v>Dominiek Savio Instituut, Centrum Voor Personen Met Een Handicap</v>
          </cell>
          <cell r="F458" t="str">
            <v>Boskant Kouter</v>
          </cell>
          <cell r="G458" t="str">
            <v>Dakisolatie</v>
          </cell>
          <cell r="H458">
            <v>32112.000000000004</v>
          </cell>
          <cell r="N458" t="str">
            <v>Hooglede</v>
          </cell>
          <cell r="P458" t="str">
            <v>West-Vlaanderen</v>
          </cell>
          <cell r="Z458">
            <v>43720</v>
          </cell>
        </row>
        <row r="459">
          <cell r="D459" t="str">
            <v>Emmaüs</v>
          </cell>
          <cell r="F459" t="str">
            <v>DVC Zevenbergen (Maretak DC)</v>
          </cell>
          <cell r="G459" t="str">
            <v>Stookplaatsrenovatie</v>
          </cell>
          <cell r="H459">
            <v>16547</v>
          </cell>
          <cell r="N459" t="str">
            <v>Mechelen</v>
          </cell>
          <cell r="P459" t="str">
            <v>Antwerpen</v>
          </cell>
          <cell r="Z459">
            <v>43717</v>
          </cell>
        </row>
        <row r="460">
          <cell r="D460" t="str">
            <v>Emmaüs</v>
          </cell>
          <cell r="F460" t="str">
            <v>DVC Zevenbergen (Schawijk)</v>
          </cell>
          <cell r="G460" t="str">
            <v>Relighting/relamping</v>
          </cell>
          <cell r="H460">
            <v>7171</v>
          </cell>
          <cell r="N460" t="str">
            <v>Mechelen</v>
          </cell>
          <cell r="P460" t="str">
            <v>Antwerpen</v>
          </cell>
          <cell r="Z460">
            <v>43717</v>
          </cell>
        </row>
        <row r="461">
          <cell r="D461" t="str">
            <v>Emmaüs</v>
          </cell>
          <cell r="F461" t="str">
            <v>DVC Zevenbergen (Schawijk)</v>
          </cell>
          <cell r="G461" t="str">
            <v>Renovatie ventilatie</v>
          </cell>
          <cell r="H461">
            <v>39000</v>
          </cell>
          <cell r="N461" t="str">
            <v>Mechelen</v>
          </cell>
          <cell r="P461" t="str">
            <v>Antwerpen</v>
          </cell>
          <cell r="Z461">
            <v>43717</v>
          </cell>
        </row>
        <row r="462">
          <cell r="D462" t="str">
            <v>Emmaüs</v>
          </cell>
          <cell r="F462" t="str">
            <v>Monnikenheide (hoofdgebouw)</v>
          </cell>
          <cell r="G462" t="str">
            <v>Overige opwekking</v>
          </cell>
          <cell r="H462">
            <v>39000</v>
          </cell>
          <cell r="N462" t="str">
            <v>Mechelen</v>
          </cell>
          <cell r="P462" t="str">
            <v>Antwerpen</v>
          </cell>
          <cell r="Z462">
            <v>43717</v>
          </cell>
        </row>
        <row r="463">
          <cell r="D463" t="str">
            <v>Emmaüs</v>
          </cell>
          <cell r="F463" t="str">
            <v>Monnikenheide (hoofdgebouw)</v>
          </cell>
          <cell r="G463" t="str">
            <v>Renovatie SWW</v>
          </cell>
          <cell r="H463">
            <v>15300</v>
          </cell>
          <cell r="N463" t="str">
            <v>Mechelen</v>
          </cell>
          <cell r="P463" t="str">
            <v>Antwerpen</v>
          </cell>
          <cell r="Z463">
            <v>43717</v>
          </cell>
        </row>
        <row r="464">
          <cell r="D464" t="str">
            <v>Emmaüs</v>
          </cell>
          <cell r="F464" t="str">
            <v>Monnikenheide (hoofdgebouw)</v>
          </cell>
          <cell r="G464" t="str">
            <v>Renovatie SWW</v>
          </cell>
          <cell r="H464">
            <v>34</v>
          </cell>
          <cell r="N464" t="str">
            <v>Mechelen</v>
          </cell>
          <cell r="P464" t="str">
            <v>Antwerpen</v>
          </cell>
          <cell r="Z464">
            <v>43717</v>
          </cell>
        </row>
        <row r="465">
          <cell r="D465" t="str">
            <v>Emmaüs</v>
          </cell>
          <cell r="F465" t="str">
            <v>Monnikenheide (Wasserij)</v>
          </cell>
          <cell r="G465" t="str">
            <v>Overige</v>
          </cell>
          <cell r="H465">
            <v>72</v>
          </cell>
          <cell r="N465" t="str">
            <v>Mechelen</v>
          </cell>
          <cell r="P465" t="str">
            <v>Antwerpen</v>
          </cell>
          <cell r="Z465">
            <v>43717</v>
          </cell>
        </row>
        <row r="466">
          <cell r="D466" t="str">
            <v>Emmaüs</v>
          </cell>
          <cell r="F466" t="str">
            <v>Monnikenheide (Wasserij)</v>
          </cell>
          <cell r="G466" t="str">
            <v>Renovatie SWW</v>
          </cell>
          <cell r="H466">
            <v>240</v>
          </cell>
          <cell r="N466" t="str">
            <v>Mechelen</v>
          </cell>
          <cell r="P466" t="str">
            <v>Antwerpen</v>
          </cell>
          <cell r="Z466">
            <v>43717</v>
          </cell>
        </row>
        <row r="467">
          <cell r="D467" t="str">
            <v>Emmaüs</v>
          </cell>
          <cell r="F467" t="str">
            <v>Monnikenheide (Zwembad)</v>
          </cell>
          <cell r="G467" t="str">
            <v>Overige</v>
          </cell>
          <cell r="H467">
            <v>4420</v>
          </cell>
          <cell r="N467" t="str">
            <v>Mechelen</v>
          </cell>
          <cell r="P467" t="str">
            <v>Antwerpen</v>
          </cell>
          <cell r="Z467">
            <v>43717</v>
          </cell>
        </row>
        <row r="468">
          <cell r="D468" t="str">
            <v>Het Gielsbos</v>
          </cell>
          <cell r="F468" t="str">
            <v>Atelier Technische Dienst</v>
          </cell>
          <cell r="G468" t="str">
            <v>Monitoring</v>
          </cell>
          <cell r="H468">
            <v>2940</v>
          </cell>
          <cell r="N468" t="str">
            <v>Lille</v>
          </cell>
          <cell r="P468" t="str">
            <v>Antwerpen</v>
          </cell>
          <cell r="Z468">
            <v>43717</v>
          </cell>
        </row>
        <row r="469">
          <cell r="D469" t="str">
            <v>Het Gielsbos</v>
          </cell>
          <cell r="F469" t="str">
            <v>Atelier Technische Dienst</v>
          </cell>
          <cell r="G469" t="str">
            <v>Muurisolatie</v>
          </cell>
          <cell r="H469">
            <v>4735</v>
          </cell>
          <cell r="N469" t="str">
            <v>Lille</v>
          </cell>
          <cell r="P469" t="str">
            <v>Antwerpen</v>
          </cell>
          <cell r="Z469">
            <v>43717</v>
          </cell>
        </row>
        <row r="470">
          <cell r="D470" t="str">
            <v>Het Gielsbos</v>
          </cell>
          <cell r="F470" t="str">
            <v>Atelier Technische Dienst</v>
          </cell>
          <cell r="G470" t="str">
            <v>Relighting/relamping</v>
          </cell>
          <cell r="H470">
            <v>13500</v>
          </cell>
          <cell r="N470" t="str">
            <v>Lille</v>
          </cell>
          <cell r="P470" t="str">
            <v>Antwerpen</v>
          </cell>
          <cell r="Z470">
            <v>43717</v>
          </cell>
        </row>
        <row r="471">
          <cell r="D471" t="str">
            <v>Het Gielsbos</v>
          </cell>
          <cell r="F471" t="str">
            <v>Atelier Technische Dienst</v>
          </cell>
          <cell r="G471" t="str">
            <v>Stookplaatsrenovatie</v>
          </cell>
          <cell r="H471">
            <v>12300</v>
          </cell>
          <cell r="N471" t="str">
            <v>Lille</v>
          </cell>
          <cell r="P471" t="str">
            <v>Antwerpen</v>
          </cell>
          <cell r="Z471">
            <v>43717</v>
          </cell>
        </row>
        <row r="472">
          <cell r="D472" t="str">
            <v>Het Gielsbos</v>
          </cell>
          <cell r="F472" t="str">
            <v>Berthoutstraat</v>
          </cell>
          <cell r="G472" t="str">
            <v>Vervangen pompen</v>
          </cell>
          <cell r="H472">
            <v>3240</v>
          </cell>
          <cell r="N472" t="str">
            <v>Lille</v>
          </cell>
          <cell r="P472" t="str">
            <v>Antwerpen</v>
          </cell>
          <cell r="Z472">
            <v>43717</v>
          </cell>
        </row>
        <row r="473">
          <cell r="D473" t="str">
            <v>Het Gielsbos</v>
          </cell>
          <cell r="F473" t="str">
            <v>Bisschopslaan</v>
          </cell>
          <cell r="G473" t="str">
            <v>Isoleren pompen/kranen/hydraulica</v>
          </cell>
          <cell r="H473">
            <v>900</v>
          </cell>
          <cell r="N473" t="str">
            <v>Lille</v>
          </cell>
          <cell r="P473" t="str">
            <v>Antwerpen</v>
          </cell>
          <cell r="Z473">
            <v>43717</v>
          </cell>
        </row>
        <row r="474">
          <cell r="D474" t="str">
            <v>Het Gielsbos</v>
          </cell>
          <cell r="F474" t="str">
            <v>Bisschopslaan</v>
          </cell>
          <cell r="G474" t="str">
            <v>Relighting/relamping</v>
          </cell>
          <cell r="H474">
            <v>5730</v>
          </cell>
          <cell r="N474" t="str">
            <v>Lille</v>
          </cell>
          <cell r="P474" t="str">
            <v>Antwerpen</v>
          </cell>
          <cell r="Z474">
            <v>43717</v>
          </cell>
        </row>
        <row r="475">
          <cell r="D475" t="str">
            <v>Het Gielsbos</v>
          </cell>
          <cell r="F475" t="str">
            <v>Bosheuvel</v>
          </cell>
          <cell r="G475" t="str">
            <v>Relighting/relamping</v>
          </cell>
          <cell r="H475">
            <v>1124</v>
          </cell>
          <cell r="N475" t="str">
            <v>Lille</v>
          </cell>
          <cell r="P475" t="str">
            <v>Antwerpen</v>
          </cell>
          <cell r="Z475">
            <v>43717</v>
          </cell>
        </row>
        <row r="476">
          <cell r="D476" t="str">
            <v>Het Gielsbos</v>
          </cell>
          <cell r="F476" t="str">
            <v>Ergotherapie</v>
          </cell>
          <cell r="G476" t="str">
            <v>Regeltechn. verwarming</v>
          </cell>
          <cell r="H476">
            <v>1080</v>
          </cell>
          <cell r="N476" t="str">
            <v>Lille</v>
          </cell>
          <cell r="P476" t="str">
            <v>Antwerpen</v>
          </cell>
          <cell r="Z476">
            <v>43717</v>
          </cell>
        </row>
        <row r="477">
          <cell r="D477" t="str">
            <v>Het Gielsbos</v>
          </cell>
          <cell r="F477" t="str">
            <v>Ergotherapie</v>
          </cell>
          <cell r="G477" t="str">
            <v>Relighting/relamping</v>
          </cell>
          <cell r="H477">
            <v>14400</v>
          </cell>
          <cell r="N477" t="str">
            <v>Lille</v>
          </cell>
          <cell r="P477" t="str">
            <v>Antwerpen</v>
          </cell>
          <cell r="Z477">
            <v>43717</v>
          </cell>
        </row>
        <row r="478">
          <cell r="D478" t="str">
            <v>Het Gielsbos</v>
          </cell>
          <cell r="F478" t="str">
            <v>Ergotherapie</v>
          </cell>
          <cell r="G478" t="str">
            <v>Stookplaatsrenovatie</v>
          </cell>
          <cell r="H478">
            <v>1950</v>
          </cell>
          <cell r="N478" t="str">
            <v>Lille</v>
          </cell>
          <cell r="P478" t="str">
            <v>Antwerpen</v>
          </cell>
          <cell r="Z478">
            <v>43717</v>
          </cell>
        </row>
        <row r="479">
          <cell r="D479" t="str">
            <v>Het Gielsbos</v>
          </cell>
          <cell r="F479" t="str">
            <v>Ontmoetingsgebouw</v>
          </cell>
          <cell r="G479" t="str">
            <v>Regeltechn. verwarming</v>
          </cell>
          <cell r="H479">
            <v>14400</v>
          </cell>
          <cell r="N479" t="str">
            <v>Lille</v>
          </cell>
          <cell r="P479" t="str">
            <v>Antwerpen</v>
          </cell>
          <cell r="Z479">
            <v>43717</v>
          </cell>
        </row>
        <row r="480">
          <cell r="D480" t="str">
            <v>Het Gielsbos</v>
          </cell>
          <cell r="F480" t="str">
            <v>Ontmoetingsgebouw</v>
          </cell>
          <cell r="G480" t="str">
            <v>Relighting/relamping</v>
          </cell>
          <cell r="H480">
            <v>4620</v>
          </cell>
          <cell r="N480" t="str">
            <v>Lille</v>
          </cell>
          <cell r="P480" t="str">
            <v>Antwerpen</v>
          </cell>
          <cell r="Z480">
            <v>43717</v>
          </cell>
        </row>
        <row r="481">
          <cell r="D481" t="str">
            <v>Het Gielsbos</v>
          </cell>
          <cell r="F481" t="str">
            <v>Rozendries woningen</v>
          </cell>
          <cell r="G481" t="str">
            <v>Relighting/relamping</v>
          </cell>
          <cell r="H481">
            <v>3815</v>
          </cell>
          <cell r="N481" t="str">
            <v>Lille</v>
          </cell>
          <cell r="P481" t="str">
            <v>Antwerpen</v>
          </cell>
          <cell r="Z481">
            <v>43717</v>
          </cell>
        </row>
        <row r="482">
          <cell r="D482" t="str">
            <v>Het Open Poortje</v>
          </cell>
          <cell r="F482" t="str">
            <v>Het Open Poortje VZW</v>
          </cell>
          <cell r="G482" t="str">
            <v>Isoleren pompen/kranen/hydraulica</v>
          </cell>
          <cell r="H482">
            <v>1380</v>
          </cell>
          <cell r="N482" t="str">
            <v>Schilde</v>
          </cell>
          <cell r="P482" t="str">
            <v>Antwerpen</v>
          </cell>
          <cell r="Z482">
            <v>43720</v>
          </cell>
        </row>
        <row r="483">
          <cell r="D483" t="str">
            <v>Het Open Poortje</v>
          </cell>
          <cell r="F483" t="str">
            <v>Het Open Poortje VZW</v>
          </cell>
          <cell r="G483" t="str">
            <v>Overige</v>
          </cell>
          <cell r="H483">
            <v>162</v>
          </cell>
          <cell r="N483" t="str">
            <v>Schilde</v>
          </cell>
          <cell r="P483" t="str">
            <v>Antwerpen</v>
          </cell>
          <cell r="Z483">
            <v>43720</v>
          </cell>
        </row>
        <row r="484">
          <cell r="D484" t="str">
            <v>Het Open Poortje</v>
          </cell>
          <cell r="F484" t="str">
            <v>Het Open Poortje VZW</v>
          </cell>
          <cell r="G484" t="str">
            <v>Regeltechn. verwarming</v>
          </cell>
          <cell r="H484">
            <v>67</v>
          </cell>
          <cell r="N484" t="str">
            <v>Schilde</v>
          </cell>
          <cell r="P484" t="str">
            <v>Antwerpen</v>
          </cell>
          <cell r="Z484">
            <v>43720</v>
          </cell>
        </row>
        <row r="485">
          <cell r="D485" t="str">
            <v>Het Open Poortje</v>
          </cell>
          <cell r="F485" t="str">
            <v>Het Open Poortje VZW</v>
          </cell>
          <cell r="G485" t="str">
            <v>Relighting/relamping</v>
          </cell>
          <cell r="H485">
            <v>7500</v>
          </cell>
          <cell r="N485" t="str">
            <v>Schilde</v>
          </cell>
          <cell r="P485" t="str">
            <v>Antwerpen</v>
          </cell>
          <cell r="Z485">
            <v>43720</v>
          </cell>
        </row>
        <row r="486">
          <cell r="D486" t="str">
            <v>Het Open Poortje</v>
          </cell>
          <cell r="F486" t="str">
            <v>Het Open Poortje VZW</v>
          </cell>
          <cell r="G486" t="str">
            <v>Stookplaatsrenovatie</v>
          </cell>
          <cell r="H486">
            <v>9726</v>
          </cell>
          <cell r="N486" t="str">
            <v>Schilde</v>
          </cell>
          <cell r="P486" t="str">
            <v>Antwerpen</v>
          </cell>
          <cell r="Z486">
            <v>43720</v>
          </cell>
        </row>
        <row r="487">
          <cell r="D487" t="str">
            <v>Het Open Poortje</v>
          </cell>
          <cell r="F487" t="str">
            <v>Het Open Poortje VZW</v>
          </cell>
          <cell r="G487" t="str">
            <v>Vervangen pompen</v>
          </cell>
          <cell r="H487">
            <v>840</v>
          </cell>
          <cell r="N487" t="str">
            <v>Schilde</v>
          </cell>
          <cell r="P487" t="str">
            <v>Antwerpen</v>
          </cell>
          <cell r="Z487">
            <v>43720</v>
          </cell>
        </row>
        <row r="488">
          <cell r="D488" t="str">
            <v>Jan Yperman Ziekenhuis</v>
          </cell>
          <cell r="F488" t="str">
            <v>Jan Yperman ziekenhuis campus Ieper</v>
          </cell>
          <cell r="G488" t="str">
            <v>Overige</v>
          </cell>
          <cell r="H488">
            <v>34800</v>
          </cell>
          <cell r="N488" t="str">
            <v>Ieper</v>
          </cell>
          <cell r="P488" t="str">
            <v>West-Vlaanderen</v>
          </cell>
          <cell r="Z488">
            <v>43724</v>
          </cell>
        </row>
        <row r="489">
          <cell r="D489" t="str">
            <v>Jan Yperman Ziekenhuis</v>
          </cell>
          <cell r="F489" t="str">
            <v>Jan Yperman ziekenhuis campus Ieper</v>
          </cell>
          <cell r="G489" t="str">
            <v>Verhogen luchtdichtheid</v>
          </cell>
          <cell r="H489">
            <v>72000</v>
          </cell>
          <cell r="N489" t="str">
            <v>Ieper</v>
          </cell>
          <cell r="P489" t="str">
            <v>West-Vlaanderen</v>
          </cell>
          <cell r="Z489">
            <v>43724</v>
          </cell>
        </row>
        <row r="490">
          <cell r="D490" t="str">
            <v>Kinderdagverblijf De Augustientjes</v>
          </cell>
          <cell r="F490" t="str">
            <v>Kinderdagverblijf De Augustientjes</v>
          </cell>
          <cell r="G490" t="str">
            <v>Relighting/relamping</v>
          </cell>
          <cell r="H490">
            <v>7612</v>
          </cell>
          <cell r="N490" t="str">
            <v>Geel</v>
          </cell>
          <cell r="P490" t="str">
            <v>Antwerpen</v>
          </cell>
          <cell r="Z490">
            <v>43724</v>
          </cell>
        </row>
        <row r="491">
          <cell r="D491" t="str">
            <v>Kinderdagverblijf De Augustientjes</v>
          </cell>
          <cell r="F491" t="str">
            <v>Kinderdagverblijf De Augustientjes</v>
          </cell>
          <cell r="G491" t="str">
            <v>Zonneboiler</v>
          </cell>
          <cell r="H491">
            <v>1661</v>
          </cell>
          <cell r="N491" t="str">
            <v>Geel</v>
          </cell>
          <cell r="P491" t="str">
            <v>Antwerpen</v>
          </cell>
          <cell r="Z491">
            <v>43724</v>
          </cell>
        </row>
        <row r="492">
          <cell r="D492" t="str">
            <v>Leiezicht</v>
          </cell>
          <cell r="F492" t="str">
            <v>Residentie Fievez-Beyens</v>
          </cell>
          <cell r="G492" t="str">
            <v>Relighting/relamping</v>
          </cell>
          <cell r="H492">
            <v>3639</v>
          </cell>
          <cell r="N492" t="str">
            <v>Menen</v>
          </cell>
          <cell r="P492" t="str">
            <v>West-Vlaanderen</v>
          </cell>
          <cell r="Z492">
            <v>43720</v>
          </cell>
        </row>
        <row r="493">
          <cell r="D493" t="str">
            <v>Leiezicht</v>
          </cell>
          <cell r="F493" t="str">
            <v>Residentie Fievez-Beyens</v>
          </cell>
          <cell r="G493" t="str">
            <v>Stookplaatsrenovatie</v>
          </cell>
          <cell r="H493">
            <v>24229</v>
          </cell>
          <cell r="N493" t="str">
            <v>Menen</v>
          </cell>
          <cell r="P493" t="str">
            <v>West-Vlaanderen</v>
          </cell>
          <cell r="Z493">
            <v>43720</v>
          </cell>
        </row>
        <row r="494">
          <cell r="D494" t="str">
            <v>Monica</v>
          </cell>
          <cell r="F494" t="str">
            <v>Campus Antwerpen</v>
          </cell>
          <cell r="G494" t="str">
            <v>Isoleren leidingen</v>
          </cell>
          <cell r="H494">
            <v>1743</v>
          </cell>
          <cell r="N494" t="str">
            <v>Antwerpen</v>
          </cell>
          <cell r="P494" t="str">
            <v>Antwerpen</v>
          </cell>
          <cell r="Z494">
            <v>43724</v>
          </cell>
        </row>
        <row r="495">
          <cell r="D495" t="str">
            <v>Monica</v>
          </cell>
          <cell r="F495" t="str">
            <v>Campus Antwerpen</v>
          </cell>
          <cell r="G495" t="str">
            <v>Isoleren pompen/kranen/hydraulica</v>
          </cell>
          <cell r="H495">
            <v>1869.6</v>
          </cell>
          <cell r="N495" t="str">
            <v>Antwerpen</v>
          </cell>
          <cell r="P495" t="str">
            <v>Antwerpen</v>
          </cell>
          <cell r="Z495">
            <v>43724</v>
          </cell>
        </row>
        <row r="496">
          <cell r="D496" t="str">
            <v>Monica</v>
          </cell>
          <cell r="F496" t="str">
            <v>Campus Antwerpen</v>
          </cell>
          <cell r="G496" t="str">
            <v>Regeltechn. ventilatie</v>
          </cell>
          <cell r="H496">
            <v>26006</v>
          </cell>
          <cell r="N496" t="str">
            <v>Antwerpen</v>
          </cell>
          <cell r="P496" t="str">
            <v>Antwerpen</v>
          </cell>
          <cell r="Z496">
            <v>43724</v>
          </cell>
        </row>
        <row r="497">
          <cell r="D497" t="str">
            <v>Monica</v>
          </cell>
          <cell r="F497" t="str">
            <v>Campus Antwerpen</v>
          </cell>
          <cell r="G497" t="str">
            <v>Relighting/relamping</v>
          </cell>
          <cell r="H497">
            <v>307363.20000000001</v>
          </cell>
          <cell r="N497" t="str">
            <v>Antwerpen</v>
          </cell>
          <cell r="P497" t="str">
            <v>Antwerpen</v>
          </cell>
          <cell r="Z497">
            <v>43724</v>
          </cell>
        </row>
        <row r="498">
          <cell r="D498" t="str">
            <v>Monica</v>
          </cell>
          <cell r="F498" t="str">
            <v>Campus Antwerpen</v>
          </cell>
          <cell r="G498" t="str">
            <v>Renovatie ventilatie</v>
          </cell>
          <cell r="H498">
            <v>24711</v>
          </cell>
          <cell r="N498" t="str">
            <v>Antwerpen</v>
          </cell>
          <cell r="P498" t="str">
            <v>Antwerpen</v>
          </cell>
          <cell r="Z498">
            <v>43724</v>
          </cell>
        </row>
        <row r="499">
          <cell r="D499" t="str">
            <v>Monica</v>
          </cell>
          <cell r="F499" t="str">
            <v>Campus Antwerpen</v>
          </cell>
          <cell r="G499" t="str">
            <v>Renovatie ventilatie</v>
          </cell>
          <cell r="H499">
            <v>60185.4</v>
          </cell>
          <cell r="N499" t="str">
            <v>Antwerpen</v>
          </cell>
          <cell r="P499" t="str">
            <v>Antwerpen</v>
          </cell>
          <cell r="Z499">
            <v>43724</v>
          </cell>
        </row>
        <row r="500">
          <cell r="D500" t="str">
            <v>Monica</v>
          </cell>
          <cell r="F500" t="str">
            <v>Campus Antwerpen</v>
          </cell>
          <cell r="G500" t="str">
            <v>Vervangen pompen</v>
          </cell>
          <cell r="H500">
            <v>16767.599999999999</v>
          </cell>
          <cell r="N500" t="str">
            <v>Antwerpen</v>
          </cell>
          <cell r="P500" t="str">
            <v>Antwerpen</v>
          </cell>
          <cell r="Z500">
            <v>43724</v>
          </cell>
        </row>
        <row r="501">
          <cell r="D501" t="str">
            <v>Multifunctioneel Centrum De Hagewinde</v>
          </cell>
          <cell r="F501" t="str">
            <v>Kamertraining Luikstraat</v>
          </cell>
          <cell r="G501" t="str">
            <v>Schrijnwerkrenovatie</v>
          </cell>
          <cell r="H501">
            <v>5519</v>
          </cell>
          <cell r="N501" t="str">
            <v>Lokeren</v>
          </cell>
          <cell r="P501" t="str">
            <v>Oost-Vlaanderen</v>
          </cell>
          <cell r="Z501">
            <v>43724</v>
          </cell>
        </row>
        <row r="502">
          <cell r="D502" t="str">
            <v>Multifunctioneel Centrum De Hagewinde</v>
          </cell>
          <cell r="F502" t="str">
            <v>Kamertraining Luikstraat</v>
          </cell>
          <cell r="G502" t="str">
            <v>Stookplaatsrenovatie</v>
          </cell>
          <cell r="H502">
            <v>1463</v>
          </cell>
          <cell r="N502" t="str">
            <v>Lokeren</v>
          </cell>
          <cell r="P502" t="str">
            <v>Oost-Vlaanderen</v>
          </cell>
          <cell r="Z502">
            <v>43724</v>
          </cell>
        </row>
        <row r="503">
          <cell r="D503" t="str">
            <v>Multifunctioneel Centrum De Hagewinde</v>
          </cell>
          <cell r="F503" t="str">
            <v>Kleuterwerking</v>
          </cell>
          <cell r="G503" t="str">
            <v>Relighting/relamping</v>
          </cell>
          <cell r="H503">
            <v>1046</v>
          </cell>
          <cell r="N503" t="str">
            <v>Lokeren</v>
          </cell>
          <cell r="P503" t="str">
            <v>Oost-Vlaanderen</v>
          </cell>
          <cell r="Z503">
            <v>43724</v>
          </cell>
        </row>
        <row r="504">
          <cell r="D504" t="str">
            <v>Multifunctioneel Centrum De Hagewinde</v>
          </cell>
          <cell r="F504" t="str">
            <v>Paviljoen Lommerhoek De Wingerd</v>
          </cell>
          <cell r="G504" t="str">
            <v>Dakisolatie</v>
          </cell>
          <cell r="H504">
            <v>12960</v>
          </cell>
          <cell r="N504" t="str">
            <v>Lokeren</v>
          </cell>
          <cell r="P504" t="str">
            <v>Oost-Vlaanderen</v>
          </cell>
          <cell r="Z504">
            <v>43724</v>
          </cell>
        </row>
        <row r="505">
          <cell r="D505" t="str">
            <v>Multifunctioneel Centrum De Hagewinde</v>
          </cell>
          <cell r="F505" t="str">
            <v>Paviljoen Lommerhoek De Wingerd</v>
          </cell>
          <cell r="G505" t="str">
            <v>Isoleren leidingen</v>
          </cell>
          <cell r="H505">
            <v>435</v>
          </cell>
          <cell r="N505" t="str">
            <v>Lokeren</v>
          </cell>
          <cell r="P505" t="str">
            <v>Oost-Vlaanderen</v>
          </cell>
          <cell r="Z505">
            <v>43724</v>
          </cell>
        </row>
        <row r="506">
          <cell r="D506" t="str">
            <v>Multifunctioneel Centrum De Hagewinde</v>
          </cell>
          <cell r="F506" t="str">
            <v>Paviljoen Lommerhoek De Wingerd</v>
          </cell>
          <cell r="G506" t="str">
            <v>Muurisolatie</v>
          </cell>
          <cell r="H506">
            <v>3454</v>
          </cell>
          <cell r="N506" t="str">
            <v>Lokeren</v>
          </cell>
          <cell r="P506" t="str">
            <v>Oost-Vlaanderen</v>
          </cell>
          <cell r="Z506">
            <v>43724</v>
          </cell>
        </row>
        <row r="507">
          <cell r="D507" t="str">
            <v>Multifunctioneel Centrum De Hagewinde</v>
          </cell>
          <cell r="F507" t="str">
            <v>Paviljoen Lommerhoek De Wingerd</v>
          </cell>
          <cell r="G507" t="str">
            <v>Overige</v>
          </cell>
          <cell r="H507">
            <v>435</v>
          </cell>
          <cell r="N507" t="str">
            <v>Lokeren</v>
          </cell>
          <cell r="P507" t="str">
            <v>Oost-Vlaanderen</v>
          </cell>
          <cell r="Z507">
            <v>43724</v>
          </cell>
        </row>
        <row r="508">
          <cell r="D508" t="str">
            <v>Multifunctioneel Centrum De Hagewinde</v>
          </cell>
          <cell r="F508" t="str">
            <v>Paviljoen Lommerhoek De Wingerd</v>
          </cell>
          <cell r="G508" t="str">
            <v>Relighting/relamping</v>
          </cell>
          <cell r="H508">
            <v>358</v>
          </cell>
          <cell r="N508" t="str">
            <v>Lokeren</v>
          </cell>
          <cell r="P508" t="str">
            <v>Oost-Vlaanderen</v>
          </cell>
          <cell r="Z508">
            <v>43724</v>
          </cell>
        </row>
        <row r="509">
          <cell r="D509" t="str">
            <v>Multifunctioneel Centrum De Hagewinde</v>
          </cell>
          <cell r="F509" t="str">
            <v>Paviljoen Lommerhoek De Wingerd</v>
          </cell>
          <cell r="G509" t="str">
            <v>Schrijnwerkrenovatie</v>
          </cell>
          <cell r="H509">
            <v>18000</v>
          </cell>
          <cell r="N509" t="str">
            <v>Lokeren</v>
          </cell>
          <cell r="P509" t="str">
            <v>Oost-Vlaanderen</v>
          </cell>
          <cell r="Z509">
            <v>43724</v>
          </cell>
        </row>
        <row r="510">
          <cell r="D510" t="str">
            <v>Multifunctioneel Centrum De Hagewinde</v>
          </cell>
          <cell r="F510" t="str">
            <v>Paviljoen Lommerhoek De Wingerd</v>
          </cell>
          <cell r="G510" t="str">
            <v>Stookplaatsrenovatie</v>
          </cell>
          <cell r="H510">
            <v>12000</v>
          </cell>
          <cell r="N510" t="str">
            <v>Lokeren</v>
          </cell>
          <cell r="P510" t="str">
            <v>Oost-Vlaanderen</v>
          </cell>
          <cell r="Z510">
            <v>43724</v>
          </cell>
        </row>
        <row r="511">
          <cell r="D511" t="str">
            <v>Multifunctioneel Centrum De Hagewinde</v>
          </cell>
          <cell r="F511" t="str">
            <v>Paviljoen Lommerhoek De Wingerd</v>
          </cell>
          <cell r="G511" t="str">
            <v>Vervangen pompen</v>
          </cell>
          <cell r="H511">
            <v>720</v>
          </cell>
          <cell r="N511" t="str">
            <v>Lokeren</v>
          </cell>
          <cell r="P511" t="str">
            <v>Oost-Vlaanderen</v>
          </cell>
          <cell r="Z511">
            <v>43724</v>
          </cell>
        </row>
        <row r="512">
          <cell r="D512" t="str">
            <v>Multifunctioneel Centrum De Hagewinde</v>
          </cell>
          <cell r="F512" t="str">
            <v>Paviljoen Lommerhoek De Wingerd</v>
          </cell>
          <cell r="G512" t="str">
            <v>Zonneboiler</v>
          </cell>
          <cell r="H512">
            <v>4774</v>
          </cell>
          <cell r="N512" t="str">
            <v>Lokeren</v>
          </cell>
          <cell r="P512" t="str">
            <v>Oost-Vlaanderen</v>
          </cell>
          <cell r="Z512">
            <v>43724</v>
          </cell>
        </row>
        <row r="513">
          <cell r="D513" t="str">
            <v>O.C.M.W. van Hasselt</v>
          </cell>
          <cell r="F513" t="str">
            <v>Juniperus</v>
          </cell>
          <cell r="G513" t="str">
            <v>Stookplaatsrenovatie</v>
          </cell>
          <cell r="H513">
            <v>96000</v>
          </cell>
          <cell r="N513" t="str">
            <v>Hasselt</v>
          </cell>
          <cell r="P513" t="str">
            <v>Limburg</v>
          </cell>
          <cell r="Z513">
            <v>43717</v>
          </cell>
        </row>
        <row r="514">
          <cell r="D514" t="str">
            <v>O.C.M.W. van Laarne</v>
          </cell>
          <cell r="F514" t="str">
            <v>WZC Hof ten kouter</v>
          </cell>
          <cell r="G514" t="str">
            <v>Overige</v>
          </cell>
          <cell r="H514">
            <v>5418</v>
          </cell>
          <cell r="N514" t="str">
            <v>Laarne</v>
          </cell>
          <cell r="P514" t="str">
            <v>Oost-Vlaanderen</v>
          </cell>
          <cell r="Z514">
            <v>43717</v>
          </cell>
        </row>
        <row r="515">
          <cell r="D515" t="str">
            <v>O.C.M.W. van Laarne</v>
          </cell>
          <cell r="F515" t="str">
            <v>WZC Hof ten kouter</v>
          </cell>
          <cell r="G515" t="str">
            <v>Relighting/relamping</v>
          </cell>
          <cell r="H515">
            <v>77946</v>
          </cell>
          <cell r="N515" t="str">
            <v>Laarne</v>
          </cell>
          <cell r="P515" t="str">
            <v>Oost-Vlaanderen</v>
          </cell>
          <cell r="Z515">
            <v>43717</v>
          </cell>
        </row>
        <row r="516">
          <cell r="D516" t="str">
            <v>Primavera</v>
          </cell>
          <cell r="F516" t="str">
            <v>Primavera</v>
          </cell>
          <cell r="G516" t="str">
            <v>Dakisolatie</v>
          </cell>
          <cell r="H516">
            <v>46670.400000000001</v>
          </cell>
          <cell r="N516" t="str">
            <v>Antwerpen</v>
          </cell>
          <cell r="P516" t="str">
            <v>Antwerpen</v>
          </cell>
          <cell r="Z516">
            <v>43720</v>
          </cell>
        </row>
        <row r="517">
          <cell r="D517" t="str">
            <v>Primavera</v>
          </cell>
          <cell r="F517" t="str">
            <v>Primavera</v>
          </cell>
          <cell r="G517" t="str">
            <v>Isoleren pompen/kranen/hydraulica</v>
          </cell>
          <cell r="H517">
            <v>2250</v>
          </cell>
          <cell r="N517" t="str">
            <v>Antwerpen</v>
          </cell>
          <cell r="P517" t="str">
            <v>Antwerpen</v>
          </cell>
          <cell r="Z517">
            <v>43720</v>
          </cell>
        </row>
        <row r="518">
          <cell r="D518" t="str">
            <v>Primavera</v>
          </cell>
          <cell r="F518" t="str">
            <v>Primavera</v>
          </cell>
          <cell r="G518" t="str">
            <v>Relighting/relamping</v>
          </cell>
          <cell r="H518">
            <v>6840</v>
          </cell>
          <cell r="N518" t="str">
            <v>Antwerpen</v>
          </cell>
          <cell r="P518" t="str">
            <v>Antwerpen</v>
          </cell>
          <cell r="Z518">
            <v>43720</v>
          </cell>
        </row>
        <row r="519">
          <cell r="D519" t="str">
            <v>Primavera</v>
          </cell>
          <cell r="F519" t="str">
            <v>Primavera</v>
          </cell>
          <cell r="G519" t="str">
            <v>Zonneboiler</v>
          </cell>
          <cell r="H519">
            <v>4755</v>
          </cell>
          <cell r="N519" t="str">
            <v>Antwerpen</v>
          </cell>
          <cell r="P519" t="str">
            <v>Antwerpen</v>
          </cell>
          <cell r="Z519">
            <v>43720</v>
          </cell>
        </row>
        <row r="520">
          <cell r="D520" t="str">
            <v>Psychiatrisch Centrum St. Jan</v>
          </cell>
          <cell r="F520" t="str">
            <v>Gebouw B</v>
          </cell>
          <cell r="G520" t="str">
            <v>Stookplaatsrenovatie</v>
          </cell>
          <cell r="H520">
            <v>54498</v>
          </cell>
          <cell r="N520" t="str">
            <v>Eeklo</v>
          </cell>
          <cell r="P520" t="str">
            <v>Oost-Vlaanderen</v>
          </cell>
          <cell r="Z520">
            <v>43720</v>
          </cell>
        </row>
        <row r="521">
          <cell r="D521" t="str">
            <v>Psychiatrisch Centrum St. Jan</v>
          </cell>
          <cell r="F521" t="str">
            <v>Gebouw C</v>
          </cell>
          <cell r="G521" t="str">
            <v>Relighting/relamping</v>
          </cell>
          <cell r="H521">
            <v>65</v>
          </cell>
          <cell r="N521" t="str">
            <v>Eeklo</v>
          </cell>
          <cell r="P521" t="str">
            <v>Oost-Vlaanderen</v>
          </cell>
          <cell r="Z521">
            <v>43720</v>
          </cell>
        </row>
        <row r="522">
          <cell r="D522" t="str">
            <v>Psychiatrisch Centrum St. Jan</v>
          </cell>
          <cell r="F522" t="str">
            <v>Gebouw H</v>
          </cell>
          <cell r="G522" t="str">
            <v>Relighting/relamping</v>
          </cell>
          <cell r="H522">
            <v>2289</v>
          </cell>
          <cell r="N522" t="str">
            <v>Eeklo</v>
          </cell>
          <cell r="P522" t="str">
            <v>Oost-Vlaanderen</v>
          </cell>
          <cell r="Z522">
            <v>43720</v>
          </cell>
        </row>
        <row r="523">
          <cell r="D523" t="str">
            <v>Psychiatrisch Centrum St. Jan</v>
          </cell>
          <cell r="F523" t="str">
            <v>Gebouw H</v>
          </cell>
          <cell r="G523" t="str">
            <v>Stookplaatsrenovatie</v>
          </cell>
          <cell r="H523">
            <v>64281</v>
          </cell>
          <cell r="N523" t="str">
            <v>Eeklo</v>
          </cell>
          <cell r="P523" t="str">
            <v>Oost-Vlaanderen</v>
          </cell>
          <cell r="Z523">
            <v>43720</v>
          </cell>
        </row>
        <row r="524">
          <cell r="D524" t="str">
            <v>Psychiatrisch Centrum St. Jan</v>
          </cell>
          <cell r="F524" t="str">
            <v>Gebouw J</v>
          </cell>
          <cell r="G524" t="str">
            <v>Relighting/relamping</v>
          </cell>
          <cell r="H524">
            <v>251</v>
          </cell>
          <cell r="N524" t="str">
            <v>Eeklo</v>
          </cell>
          <cell r="P524" t="str">
            <v>Oost-Vlaanderen</v>
          </cell>
          <cell r="Z524">
            <v>43720</v>
          </cell>
        </row>
        <row r="525">
          <cell r="D525" t="str">
            <v>Psychiatrisch Centrum St. Jan</v>
          </cell>
          <cell r="F525" t="str">
            <v>Gebouw O</v>
          </cell>
          <cell r="G525" t="str">
            <v>Relighting/relamping</v>
          </cell>
          <cell r="H525">
            <v>8469</v>
          </cell>
          <cell r="N525" t="str">
            <v>Eeklo</v>
          </cell>
          <cell r="P525" t="str">
            <v>Oost-Vlaanderen</v>
          </cell>
          <cell r="Z525">
            <v>43720</v>
          </cell>
        </row>
        <row r="526">
          <cell r="D526" t="str">
            <v>Psychiatrisch Centrum St. Jan</v>
          </cell>
          <cell r="F526" t="str">
            <v>Gebouw O</v>
          </cell>
          <cell r="G526" t="str">
            <v>Stookplaatsrenovatie</v>
          </cell>
          <cell r="H526">
            <v>22005.599999999999</v>
          </cell>
          <cell r="N526" t="str">
            <v>Eeklo</v>
          </cell>
          <cell r="P526" t="str">
            <v>Oost-Vlaanderen</v>
          </cell>
          <cell r="Z526">
            <v>43720</v>
          </cell>
        </row>
        <row r="527">
          <cell r="D527" t="str">
            <v>Residence Marie - Astrid</v>
          </cell>
          <cell r="F527" t="str">
            <v>NV RESIDENCE MARIE-ASTRID</v>
          </cell>
          <cell r="G527" t="str">
            <v>Relighting/relamping</v>
          </cell>
          <cell r="H527">
            <v>2447</v>
          </cell>
          <cell r="N527" t="str">
            <v>Menen</v>
          </cell>
          <cell r="P527" t="str">
            <v>West-Vlaanderen</v>
          </cell>
          <cell r="Z527">
            <v>43720</v>
          </cell>
        </row>
        <row r="528">
          <cell r="D528" t="str">
            <v>Residence Marie - Astrid</v>
          </cell>
          <cell r="F528" t="str">
            <v>NV RESIDENCE MARIE-ASTRID</v>
          </cell>
          <cell r="G528" t="str">
            <v>Stookplaatsrenovatie</v>
          </cell>
          <cell r="H528">
            <v>26910</v>
          </cell>
          <cell r="N528" t="str">
            <v>Menen</v>
          </cell>
          <cell r="P528" t="str">
            <v>West-Vlaanderen</v>
          </cell>
          <cell r="Z528">
            <v>43720</v>
          </cell>
        </row>
        <row r="529">
          <cell r="D529" t="str">
            <v>'T Veer</v>
          </cell>
          <cell r="F529" t="str">
            <v>VZW 't Veer - Maatschappelijke zetel</v>
          </cell>
          <cell r="G529" t="str">
            <v>Dakisolatie</v>
          </cell>
          <cell r="H529">
            <v>10850.4</v>
          </cell>
          <cell r="N529" t="str">
            <v>Maasmechelen</v>
          </cell>
          <cell r="P529" t="str">
            <v>Limburg</v>
          </cell>
          <cell r="Z529">
            <v>43720</v>
          </cell>
        </row>
        <row r="530">
          <cell r="D530" t="str">
            <v>Vitas</v>
          </cell>
          <cell r="F530" t="str">
            <v>Kloosterhof</v>
          </cell>
          <cell r="G530" t="str">
            <v>Relighting/relamping</v>
          </cell>
          <cell r="H530">
            <v>4386</v>
          </cell>
          <cell r="N530" t="str">
            <v>Peer</v>
          </cell>
          <cell r="P530" t="str">
            <v>Limburg</v>
          </cell>
          <cell r="Z530">
            <v>43717</v>
          </cell>
        </row>
        <row r="531">
          <cell r="D531" t="str">
            <v>Wonen En Werken Voor Personen Met Autisme</v>
          </cell>
          <cell r="F531" t="str">
            <v>De Okkernoot Denderwindeke</v>
          </cell>
          <cell r="G531" t="str">
            <v>Isoleren leidingen</v>
          </cell>
          <cell r="H531">
            <v>100</v>
          </cell>
          <cell r="N531" t="str">
            <v>Galmaarden</v>
          </cell>
          <cell r="P531" t="str">
            <v>Vlaams-Brabant</v>
          </cell>
          <cell r="Z531">
            <v>43720</v>
          </cell>
        </row>
        <row r="532">
          <cell r="D532" t="str">
            <v>Wonen En Werken Voor Personen Met Autisme</v>
          </cell>
          <cell r="F532" t="str">
            <v>De Okkernoot Denderwindeke</v>
          </cell>
          <cell r="G532" t="str">
            <v>Isoleren pompen/kranen/hydraulica</v>
          </cell>
          <cell r="H532">
            <v>750</v>
          </cell>
          <cell r="N532" t="str">
            <v>Galmaarden</v>
          </cell>
          <cell r="P532" t="str">
            <v>Vlaams-Brabant</v>
          </cell>
          <cell r="Z532">
            <v>43720</v>
          </cell>
        </row>
        <row r="533">
          <cell r="D533" t="str">
            <v>Wonen En Werken Voor Personen Met Autisme</v>
          </cell>
          <cell r="F533" t="str">
            <v>De Okkernoot Denderwindeke</v>
          </cell>
          <cell r="G533" t="str">
            <v>Zonneboiler</v>
          </cell>
          <cell r="H533">
            <v>8100</v>
          </cell>
          <cell r="N533" t="str">
            <v>Galmaarden</v>
          </cell>
          <cell r="P533" t="str">
            <v>Vlaams-Brabant</v>
          </cell>
          <cell r="Z533">
            <v>43720</v>
          </cell>
        </row>
        <row r="534">
          <cell r="D534" t="str">
            <v>Wonen En Werken Voor Personen Met Autisme</v>
          </cell>
          <cell r="F534" t="str">
            <v>De Okkernoot Pastorie</v>
          </cell>
          <cell r="G534" t="str">
            <v>Isoleren leidingen</v>
          </cell>
          <cell r="H534">
            <v>81</v>
          </cell>
          <cell r="N534" t="str">
            <v>Galmaarden</v>
          </cell>
          <cell r="P534" t="str">
            <v>Vlaams-Brabant</v>
          </cell>
          <cell r="Z534">
            <v>43720</v>
          </cell>
        </row>
        <row r="535">
          <cell r="D535" t="str">
            <v>Wonen En Werken Voor Personen Met Autisme</v>
          </cell>
          <cell r="F535" t="str">
            <v>De Okkernoot Pastorie</v>
          </cell>
          <cell r="G535" t="str">
            <v>Isoleren pompen/kranen/hydraulica</v>
          </cell>
          <cell r="H535">
            <v>570</v>
          </cell>
          <cell r="N535" t="str">
            <v>Galmaarden</v>
          </cell>
          <cell r="P535" t="str">
            <v>Vlaams-Brabant</v>
          </cell>
          <cell r="Z535">
            <v>43720</v>
          </cell>
        </row>
        <row r="536">
          <cell r="D536" t="str">
            <v>Wonen En Werken Voor Personen Met Autisme</v>
          </cell>
          <cell r="F536" t="str">
            <v>De Okkernoot Pastorie</v>
          </cell>
          <cell r="G536" t="str">
            <v>Overige</v>
          </cell>
          <cell r="H536">
            <v>307</v>
          </cell>
          <cell r="N536" t="str">
            <v>Galmaarden</v>
          </cell>
          <cell r="P536" t="str">
            <v>Vlaams-Brabant</v>
          </cell>
          <cell r="Z536">
            <v>43720</v>
          </cell>
        </row>
        <row r="537">
          <cell r="D537" t="str">
            <v>Wonen En Werken Voor Personen Met Autisme</v>
          </cell>
          <cell r="F537" t="str">
            <v>De Okkernoot Pastorie</v>
          </cell>
          <cell r="G537" t="str">
            <v>Relighting/relamping</v>
          </cell>
          <cell r="H537">
            <v>1500</v>
          </cell>
          <cell r="N537" t="str">
            <v>Galmaarden</v>
          </cell>
          <cell r="P537" t="str">
            <v>Vlaams-Brabant</v>
          </cell>
          <cell r="Z537">
            <v>43720</v>
          </cell>
        </row>
        <row r="538">
          <cell r="D538" t="str">
            <v>Wonen En Werken Voor Personen Met Autisme</v>
          </cell>
          <cell r="F538" t="str">
            <v>Tehuis Vollezele</v>
          </cell>
          <cell r="G538" t="str">
            <v>Isoleren leidingen</v>
          </cell>
          <cell r="H538">
            <v>45</v>
          </cell>
          <cell r="N538" t="str">
            <v>Galmaarden</v>
          </cell>
          <cell r="P538" t="str">
            <v>Vlaams-Brabant</v>
          </cell>
          <cell r="Z538">
            <v>43720</v>
          </cell>
        </row>
        <row r="539">
          <cell r="D539" t="str">
            <v>Wonen En Werken Voor Personen Met Autisme</v>
          </cell>
          <cell r="F539" t="str">
            <v>Tehuis Vollezele</v>
          </cell>
          <cell r="G539" t="str">
            <v>Isoleren pompen/kranen/hydraulica</v>
          </cell>
          <cell r="H539">
            <v>1050</v>
          </cell>
          <cell r="N539" t="str">
            <v>Galmaarden</v>
          </cell>
          <cell r="P539" t="str">
            <v>Vlaams-Brabant</v>
          </cell>
          <cell r="Z539">
            <v>43720</v>
          </cell>
        </row>
        <row r="540">
          <cell r="D540" t="str">
            <v>Wonen En Werken Voor Personen Met Autisme</v>
          </cell>
          <cell r="F540" t="str">
            <v>Tehuis Vollezele</v>
          </cell>
          <cell r="G540" t="str">
            <v>Overige</v>
          </cell>
          <cell r="H540">
            <v>300</v>
          </cell>
          <cell r="N540" t="str">
            <v>Galmaarden</v>
          </cell>
          <cell r="P540" t="str">
            <v>Vlaams-Brabant</v>
          </cell>
          <cell r="Z540">
            <v>43720</v>
          </cell>
        </row>
        <row r="541">
          <cell r="D541" t="str">
            <v>Wonen En Werken Voor Personen Met Autisme</v>
          </cell>
          <cell r="F541" t="str">
            <v>Tehuis Vollezele</v>
          </cell>
          <cell r="G541" t="str">
            <v>Overige</v>
          </cell>
          <cell r="H541">
            <v>435</v>
          </cell>
          <cell r="N541" t="str">
            <v>Galmaarden</v>
          </cell>
          <cell r="P541" t="str">
            <v>Vlaams-Brabant</v>
          </cell>
          <cell r="Z541">
            <v>43720</v>
          </cell>
        </row>
        <row r="542">
          <cell r="D542" t="str">
            <v>Wonen En Werken Voor Personen Met Autisme</v>
          </cell>
          <cell r="F542" t="str">
            <v>Tehuis Vollezele</v>
          </cell>
          <cell r="G542" t="str">
            <v>Regeltechn. verwarming</v>
          </cell>
          <cell r="H542">
            <v>1045</v>
          </cell>
          <cell r="N542" t="str">
            <v>Galmaarden</v>
          </cell>
          <cell r="P542" t="str">
            <v>Vlaams-Brabant</v>
          </cell>
          <cell r="Z542">
            <v>43720</v>
          </cell>
        </row>
        <row r="543">
          <cell r="D543" t="str">
            <v>Wonen En Werken Voor Personen Met Autisme</v>
          </cell>
          <cell r="F543" t="str">
            <v>Tehuis Vollezele</v>
          </cell>
          <cell r="G543" t="str">
            <v>Relighting/relamping</v>
          </cell>
          <cell r="H543">
            <v>6900</v>
          </cell>
          <cell r="N543" t="str">
            <v>Galmaarden</v>
          </cell>
          <cell r="P543" t="str">
            <v>Vlaams-Brabant</v>
          </cell>
          <cell r="Z543">
            <v>43720</v>
          </cell>
        </row>
        <row r="544">
          <cell r="D544" t="str">
            <v>Wonen En Werken Voor Personen Met Autisme</v>
          </cell>
          <cell r="F544" t="str">
            <v>Tehuis Vollezele</v>
          </cell>
          <cell r="G544" t="str">
            <v>Warmtepompen</v>
          </cell>
          <cell r="H544">
            <v>19759</v>
          </cell>
          <cell r="N544" t="str">
            <v>Galmaarden</v>
          </cell>
          <cell r="P544" t="str">
            <v>Vlaams-Brabant</v>
          </cell>
          <cell r="Z544">
            <v>43720</v>
          </cell>
        </row>
        <row r="545">
          <cell r="D545" t="str">
            <v>Wonen En Werken Voor Personen Met Autisme</v>
          </cell>
          <cell r="F545" t="str">
            <v>Tehuis Vollezele</v>
          </cell>
          <cell r="G545" t="str">
            <v>Zonneboiler</v>
          </cell>
          <cell r="H545">
            <v>20245</v>
          </cell>
          <cell r="N545" t="str">
            <v>Galmaarden</v>
          </cell>
          <cell r="P545" t="str">
            <v>Vlaams-Brabant</v>
          </cell>
          <cell r="Z545">
            <v>43720</v>
          </cell>
        </row>
        <row r="546">
          <cell r="D546" t="str">
            <v>Woon- En Zorgcentrum Sint -Camillus</v>
          </cell>
          <cell r="F546" t="str">
            <v>Oudbouw + waeterhof</v>
          </cell>
          <cell r="G546" t="str">
            <v>Relighting/relamping</v>
          </cell>
          <cell r="H546">
            <v>3279</v>
          </cell>
          <cell r="N546" t="str">
            <v>Wevelgem</v>
          </cell>
          <cell r="P546" t="str">
            <v>West-Vlaanderen</v>
          </cell>
          <cell r="Z546">
            <v>43720</v>
          </cell>
        </row>
        <row r="547">
          <cell r="D547" t="str">
            <v>Woon- En Zorgcentrum Sint -Camillus</v>
          </cell>
          <cell r="F547" t="str">
            <v>Oudbouw + waeterhof</v>
          </cell>
          <cell r="G547" t="str">
            <v>Relighting/relamping</v>
          </cell>
          <cell r="H547">
            <v>14053</v>
          </cell>
          <cell r="N547" t="str">
            <v>Wevelgem</v>
          </cell>
          <cell r="P547" t="str">
            <v>West-Vlaanderen</v>
          </cell>
          <cell r="Z547">
            <v>43720</v>
          </cell>
        </row>
        <row r="548">
          <cell r="D548" t="str">
            <v>Woonzorgnetwerk Edegem</v>
          </cell>
          <cell r="F548" t="str">
            <v>WZN Edegem</v>
          </cell>
          <cell r="G548" t="str">
            <v>Isoleren pompen/kranen/hydraulica</v>
          </cell>
          <cell r="H548">
            <v>7200</v>
          </cell>
          <cell r="N548" t="str">
            <v>Edegem</v>
          </cell>
          <cell r="P548" t="str">
            <v>Antwerpen</v>
          </cell>
          <cell r="Z548">
            <v>43724</v>
          </cell>
        </row>
        <row r="549">
          <cell r="D549" t="str">
            <v>Woonzorgnetwerk Edegem</v>
          </cell>
          <cell r="F549" t="str">
            <v>WZN Edegem</v>
          </cell>
          <cell r="G549" t="str">
            <v>Monitoring</v>
          </cell>
          <cell r="H549">
            <v>1538</v>
          </cell>
          <cell r="N549" t="str">
            <v>Edegem</v>
          </cell>
          <cell r="P549" t="str">
            <v>Antwerpen</v>
          </cell>
          <cell r="Z549">
            <v>43724</v>
          </cell>
        </row>
        <row r="550">
          <cell r="D550" t="str">
            <v>Woonzorgnetwerk Edegem</v>
          </cell>
          <cell r="F550" t="str">
            <v>WZN Edegem</v>
          </cell>
          <cell r="G550" t="str">
            <v>Regeltechn. ventilatie</v>
          </cell>
          <cell r="H550">
            <v>8636</v>
          </cell>
          <cell r="N550" t="str">
            <v>Edegem</v>
          </cell>
          <cell r="P550" t="str">
            <v>Antwerpen</v>
          </cell>
          <cell r="Z550">
            <v>43724</v>
          </cell>
        </row>
        <row r="551">
          <cell r="D551" t="str">
            <v>Woonzorgnetwerk Edegem</v>
          </cell>
          <cell r="F551" t="str">
            <v>WZN Edegem</v>
          </cell>
          <cell r="G551" t="str">
            <v>Relighting/relamping</v>
          </cell>
          <cell r="H551">
            <v>12331</v>
          </cell>
          <cell r="N551" t="str">
            <v>Edegem</v>
          </cell>
          <cell r="P551" t="str">
            <v>Antwerpen</v>
          </cell>
          <cell r="Z551">
            <v>43724</v>
          </cell>
        </row>
        <row r="552">
          <cell r="D552" t="str">
            <v>Woonzorgnetwerk Edegem</v>
          </cell>
          <cell r="F552" t="str">
            <v>WZN Edegem</v>
          </cell>
          <cell r="G552" t="str">
            <v>Stookplaatsrenovatie</v>
          </cell>
          <cell r="H552">
            <v>54000</v>
          </cell>
          <cell r="N552" t="str">
            <v>Edegem</v>
          </cell>
          <cell r="P552" t="str">
            <v>Antwerpen</v>
          </cell>
          <cell r="Z552">
            <v>43724</v>
          </cell>
        </row>
        <row r="553">
          <cell r="D553" t="str">
            <v>Woonzorgnetwerk Edegem</v>
          </cell>
          <cell r="F553" t="str">
            <v>WZN Edegem</v>
          </cell>
          <cell r="G553" t="str">
            <v>Vervangen pompen</v>
          </cell>
          <cell r="H553">
            <v>6600</v>
          </cell>
          <cell r="N553" t="str">
            <v>Edegem</v>
          </cell>
          <cell r="P553" t="str">
            <v>Antwerpen</v>
          </cell>
          <cell r="Z553">
            <v>43724</v>
          </cell>
        </row>
        <row r="554">
          <cell r="D554" t="str">
            <v>Zorgbedrijf Harelbeke</v>
          </cell>
          <cell r="F554" t="str">
            <v>woonzorgcentrum Ceder aan de Leie / assistentiewoningen De Beiaard</v>
          </cell>
          <cell r="G554" t="str">
            <v>Relighting/relamping</v>
          </cell>
          <cell r="H554">
            <v>89346</v>
          </cell>
          <cell r="N554" t="str">
            <v>Harelbeke</v>
          </cell>
          <cell r="P554" t="str">
            <v>West-Vlaanderen</v>
          </cell>
          <cell r="Z554">
            <v>43724</v>
          </cell>
        </row>
        <row r="555">
          <cell r="D555" t="str">
            <v>Zorgbedrijf Harelbeke</v>
          </cell>
          <cell r="F555" t="str">
            <v>Zorgcampus De Vlinder</v>
          </cell>
          <cell r="G555" t="str">
            <v>Regeltechnisch</v>
          </cell>
          <cell r="H555">
            <v>1500</v>
          </cell>
          <cell r="N555" t="str">
            <v>Harelbeke</v>
          </cell>
          <cell r="P555" t="str">
            <v>West-Vlaanderen</v>
          </cell>
          <cell r="Z555">
            <v>43724</v>
          </cell>
        </row>
        <row r="556">
          <cell r="D556" t="str">
            <v>Zorgbedrijf Harelbeke</v>
          </cell>
          <cell r="F556" t="str">
            <v>Zorgcampus De Vlinder</v>
          </cell>
          <cell r="G556" t="str">
            <v>Relighting/relamping</v>
          </cell>
          <cell r="H556">
            <v>29251.199999999997</v>
          </cell>
          <cell r="N556" t="str">
            <v>Harelbeke</v>
          </cell>
          <cell r="P556" t="str">
            <v>West-Vlaanderen</v>
          </cell>
          <cell r="Z556">
            <v>43724</v>
          </cell>
        </row>
        <row r="557">
          <cell r="D557" t="str">
            <v>Zorgbedrijf Harelbeke</v>
          </cell>
          <cell r="F557" t="str">
            <v>Zorgcampus De Vlinder</v>
          </cell>
          <cell r="G557" t="str">
            <v>Relighting/relamping</v>
          </cell>
          <cell r="H557">
            <v>870</v>
          </cell>
          <cell r="N557" t="str">
            <v>Harelbeke</v>
          </cell>
          <cell r="P557" t="str">
            <v>West-Vlaanderen</v>
          </cell>
          <cell r="Z557">
            <v>43724</v>
          </cell>
        </row>
        <row r="558">
          <cell r="D558" t="str">
            <v>Zorgbedrijf Harelbeke</v>
          </cell>
          <cell r="F558" t="str">
            <v>Zorgcampus De Vlinder</v>
          </cell>
          <cell r="G558" t="str">
            <v>Sensibilisering</v>
          </cell>
          <cell r="H558">
            <v>347</v>
          </cell>
          <cell r="N558" t="str">
            <v>Harelbeke</v>
          </cell>
          <cell r="P558" t="str">
            <v>West-Vlaanderen</v>
          </cell>
          <cell r="Z558">
            <v>43724</v>
          </cell>
        </row>
        <row r="559">
          <cell r="D559" t="str">
            <v>Zorgpunt Waasland</v>
          </cell>
          <cell r="F559" t="str">
            <v>WZC Boeyé-Van Landeghem</v>
          </cell>
          <cell r="G559" t="str">
            <v>Isoleren leidingen</v>
          </cell>
          <cell r="H559">
            <v>335</v>
          </cell>
          <cell r="N559" t="str">
            <v>Beveren</v>
          </cell>
          <cell r="P559" t="str">
            <v>Oost-Vlaanderen</v>
          </cell>
          <cell r="Z559">
            <v>43724</v>
          </cell>
        </row>
        <row r="560">
          <cell r="D560" t="str">
            <v>Zorgpunt Waasland</v>
          </cell>
          <cell r="F560" t="str">
            <v>WZC Boeyé-Van Landeghem</v>
          </cell>
          <cell r="G560" t="str">
            <v>Isoleren pompen/kranen/hydraulica</v>
          </cell>
          <cell r="H560">
            <v>1479</v>
          </cell>
          <cell r="N560" t="str">
            <v>Beveren</v>
          </cell>
          <cell r="P560" t="str">
            <v>Oost-Vlaanderen</v>
          </cell>
          <cell r="Z560">
            <v>43724</v>
          </cell>
        </row>
        <row r="561">
          <cell r="D561" t="str">
            <v>Zorgpunt Waasland</v>
          </cell>
          <cell r="F561" t="str">
            <v>WZC Boeyé-Van Landeghem</v>
          </cell>
          <cell r="G561" t="str">
            <v>Relighting/relamping</v>
          </cell>
          <cell r="H561">
            <v>39905.4</v>
          </cell>
          <cell r="N561" t="str">
            <v>Beveren</v>
          </cell>
          <cell r="P561" t="str">
            <v>Oost-Vlaanderen</v>
          </cell>
          <cell r="Z561">
            <v>43724</v>
          </cell>
        </row>
        <row r="562">
          <cell r="D562" t="str">
            <v>Zorgpunt Waasland</v>
          </cell>
          <cell r="F562" t="str">
            <v>WZC Boeyé-Van Landeghem</v>
          </cell>
          <cell r="G562" t="str">
            <v>Relighting/relamping</v>
          </cell>
          <cell r="H562">
            <v>9624</v>
          </cell>
          <cell r="N562" t="str">
            <v>Beveren</v>
          </cell>
          <cell r="P562" t="str">
            <v>Oost-Vlaanderen</v>
          </cell>
          <cell r="Z562">
            <v>43724</v>
          </cell>
        </row>
        <row r="563">
          <cell r="D563" t="str">
            <v>Zorgpunt Waasland</v>
          </cell>
          <cell r="F563" t="str">
            <v>WZC Boeyé-Van Landeghem</v>
          </cell>
          <cell r="G563" t="str">
            <v>WKK</v>
          </cell>
          <cell r="H563">
            <v>13092</v>
          </cell>
          <cell r="N563" t="str">
            <v>Beveren</v>
          </cell>
          <cell r="P563" t="str">
            <v>Oost-Vlaanderen</v>
          </cell>
          <cell r="Z563">
            <v>43724</v>
          </cell>
        </row>
        <row r="564">
          <cell r="D564" t="str">
            <v>Zorgvereniging Mintus</v>
          </cell>
          <cell r="F564" t="str">
            <v>DC Levensvreugde</v>
          </cell>
          <cell r="G564" t="str">
            <v>Schrijnwerkrenovatie</v>
          </cell>
          <cell r="H564">
            <v>19551.600000000002</v>
          </cell>
          <cell r="N564" t="str">
            <v>Brugge</v>
          </cell>
          <cell r="P564" t="str">
            <v>West-Vlaanderen</v>
          </cell>
          <cell r="Z564">
            <v>43724</v>
          </cell>
        </row>
        <row r="565">
          <cell r="D565" t="str">
            <v>Zorgvereniging Mintus</v>
          </cell>
          <cell r="F565" t="str">
            <v>DC Werftje</v>
          </cell>
          <cell r="G565" t="str">
            <v>Stookplaatsrenovatie</v>
          </cell>
          <cell r="H565">
            <v>19245.599999999999</v>
          </cell>
          <cell r="N565" t="str">
            <v>Brugge</v>
          </cell>
          <cell r="P565" t="str">
            <v>West-Vlaanderen</v>
          </cell>
          <cell r="Z565">
            <v>43724</v>
          </cell>
        </row>
        <row r="566">
          <cell r="D566" t="str">
            <v>Blauwe Lelie</v>
          </cell>
          <cell r="F566" t="str">
            <v>KDV Oogappel</v>
          </cell>
          <cell r="G566" t="str">
            <v>Dakisolatie</v>
          </cell>
          <cell r="H566">
            <v>35749.800000000003</v>
          </cell>
          <cell r="N566" t="str">
            <v>Brugge</v>
          </cell>
          <cell r="P566" t="str">
            <v>West-Vlaanderen</v>
          </cell>
          <cell r="Z566">
            <v>43818</v>
          </cell>
        </row>
        <row r="567">
          <cell r="D567" t="str">
            <v>Blauwe Lelie</v>
          </cell>
          <cell r="F567" t="str">
            <v>KDV Oogappel</v>
          </cell>
          <cell r="G567" t="str">
            <v>Schrijnwerkrenovatie</v>
          </cell>
          <cell r="H567">
            <v>17250</v>
          </cell>
          <cell r="N567" t="str">
            <v>Brugge</v>
          </cell>
          <cell r="P567" t="str">
            <v>West-Vlaanderen</v>
          </cell>
          <cell r="Z567">
            <v>43818</v>
          </cell>
        </row>
        <row r="568">
          <cell r="D568" t="str">
            <v>Zorgvereniging Mintus</v>
          </cell>
          <cell r="F568" t="str">
            <v>WZC Van Zuylen</v>
          </cell>
          <cell r="G568" t="str">
            <v>Relighting/relamping</v>
          </cell>
          <cell r="H568">
            <v>869</v>
          </cell>
          <cell r="N568" t="str">
            <v>Brugge</v>
          </cell>
          <cell r="P568" t="str">
            <v>West-Vlaanderen</v>
          </cell>
          <cell r="Z568">
            <v>43818</v>
          </cell>
        </row>
        <row r="569">
          <cell r="D569" t="str">
            <v>Zorgvereniging Mintus</v>
          </cell>
          <cell r="F569" t="str">
            <v>WZC Van Zuylen</v>
          </cell>
          <cell r="G569" t="str">
            <v>Relighting/relamping</v>
          </cell>
          <cell r="H569">
            <v>6673</v>
          </cell>
          <cell r="N569" t="str">
            <v>Brugge</v>
          </cell>
          <cell r="P569" t="str">
            <v>West-Vlaanderen</v>
          </cell>
          <cell r="Z569">
            <v>43818</v>
          </cell>
        </row>
        <row r="570">
          <cell r="D570" t="str">
            <v>Zorgvereniging Mintus</v>
          </cell>
          <cell r="F570" t="str">
            <v>WZC Van Zuylen</v>
          </cell>
          <cell r="G570" t="str">
            <v>Relighting/relamping</v>
          </cell>
          <cell r="H570">
            <v>2806</v>
          </cell>
          <cell r="N570" t="str">
            <v>Brugge</v>
          </cell>
          <cell r="P570" t="str">
            <v>West-Vlaanderen</v>
          </cell>
          <cell r="Z570">
            <v>43818</v>
          </cell>
        </row>
        <row r="571">
          <cell r="D571" t="str">
            <v>Zorgvereniging OPcura</v>
          </cell>
          <cell r="F571" t="str">
            <v>WZC De Oase</v>
          </cell>
          <cell r="G571" t="str">
            <v>Overige</v>
          </cell>
          <cell r="H571">
            <v>300</v>
          </cell>
          <cell r="N571" t="str">
            <v>Opwijk</v>
          </cell>
          <cell r="P571" t="str">
            <v>Vlaams-Brabant</v>
          </cell>
          <cell r="Z571">
            <v>43724</v>
          </cell>
        </row>
        <row r="572">
          <cell r="D572" t="str">
            <v>Zorgvereniging OPcura</v>
          </cell>
          <cell r="F572" t="str">
            <v>WZC De Oase</v>
          </cell>
          <cell r="G572" t="str">
            <v>Regeltechn. koeling</v>
          </cell>
          <cell r="H572">
            <v>89</v>
          </cell>
          <cell r="N572" t="str">
            <v>Opwijk</v>
          </cell>
          <cell r="P572" t="str">
            <v>Vlaams-Brabant</v>
          </cell>
          <cell r="Z572">
            <v>43724</v>
          </cell>
        </row>
        <row r="573">
          <cell r="D573" t="str">
            <v>Zorgvereniging OPcura</v>
          </cell>
          <cell r="F573" t="str">
            <v>WZC De Oase</v>
          </cell>
          <cell r="G573" t="str">
            <v>Relighting/relamping</v>
          </cell>
          <cell r="H573">
            <v>291</v>
          </cell>
          <cell r="N573" t="str">
            <v>Opwijk</v>
          </cell>
          <cell r="P573" t="str">
            <v>Vlaams-Brabant</v>
          </cell>
          <cell r="Z573">
            <v>43724</v>
          </cell>
        </row>
        <row r="574">
          <cell r="D574" t="str">
            <v>Zorgvereniging OPcura</v>
          </cell>
          <cell r="F574" t="str">
            <v>WZC De Oase</v>
          </cell>
          <cell r="G574" t="str">
            <v>Vervangen pompen</v>
          </cell>
          <cell r="H574">
            <v>5040</v>
          </cell>
          <cell r="N574" t="str">
            <v>Opwijk</v>
          </cell>
          <cell r="P574" t="str">
            <v>Vlaams-Brabant</v>
          </cell>
          <cell r="Z574">
            <v>43724</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3CAD-2C32-419D-97BF-3965FEC5368F}">
  <sheetPr>
    <pageSetUpPr fitToPage="1"/>
  </sheetPr>
  <dimension ref="A1:N136"/>
  <sheetViews>
    <sheetView tabSelected="1" zoomScaleNormal="100" workbookViewId="0">
      <pane xSplit="1" ySplit="1" topLeftCell="B2" activePane="bottomRight" state="frozen"/>
      <selection pane="topRight" activeCell="B1" sqref="B1"/>
      <selection pane="bottomLeft" activeCell="A2" sqref="A2"/>
      <selection pane="bottomRight" activeCell="A2" sqref="A2:H2"/>
    </sheetView>
  </sheetViews>
  <sheetFormatPr defaultColWidth="8.85546875" defaultRowHeight="15.75" x14ac:dyDescent="0.25"/>
  <cols>
    <col min="1" max="1" width="17.140625" style="98" customWidth="1"/>
    <col min="2" max="2" width="15.7109375" style="98" customWidth="1"/>
    <col min="3" max="3" width="13.42578125" style="98" customWidth="1"/>
    <col min="4" max="4" width="25.140625" style="98" customWidth="1"/>
    <col min="5" max="5" width="23.140625" style="98" customWidth="1"/>
    <col min="6" max="6" width="85" style="98" customWidth="1"/>
    <col min="7" max="7" width="25.7109375" style="103" customWidth="1"/>
    <col min="8" max="8" width="20.7109375" style="104" customWidth="1"/>
    <col min="9" max="9" width="14.7109375" style="105" customWidth="1"/>
    <col min="10" max="10" width="17.28515625" style="106" bestFit="1" customWidth="1"/>
    <col min="11" max="11" width="13.85546875" style="98" bestFit="1" customWidth="1"/>
    <col min="12" max="13" width="8.85546875" style="98"/>
    <col min="14" max="14" width="9.42578125" style="98" bestFit="1" customWidth="1"/>
    <col min="15" max="16384" width="8.85546875" style="98"/>
  </cols>
  <sheetData>
    <row r="1" spans="1:11" ht="23.25" customHeight="1" x14ac:dyDescent="0.25">
      <c r="A1" s="250" t="s">
        <v>1752</v>
      </c>
      <c r="B1" s="251"/>
      <c r="C1" s="251"/>
      <c r="D1" s="251"/>
      <c r="E1" s="251"/>
      <c r="F1" s="251"/>
      <c r="G1" s="251"/>
      <c r="H1" s="252"/>
    </row>
    <row r="2" spans="1:11" ht="58.5" customHeight="1" x14ac:dyDescent="0.25">
      <c r="A2" s="253" t="s">
        <v>1753</v>
      </c>
      <c r="B2" s="253"/>
      <c r="C2" s="253"/>
      <c r="D2" s="253"/>
      <c r="E2" s="253"/>
      <c r="F2" s="253"/>
      <c r="G2" s="253"/>
      <c r="H2" s="253"/>
    </row>
    <row r="3" spans="1:11" s="10" customFormat="1" ht="31.5" x14ac:dyDescent="0.25">
      <c r="A3" s="56" t="s">
        <v>0</v>
      </c>
      <c r="B3" s="56" t="s">
        <v>1</v>
      </c>
      <c r="C3" s="56" t="s">
        <v>2</v>
      </c>
      <c r="D3" s="56" t="s">
        <v>3</v>
      </c>
      <c r="E3" s="56" t="s">
        <v>4</v>
      </c>
      <c r="F3" s="56" t="s">
        <v>5</v>
      </c>
      <c r="G3" s="57" t="s">
        <v>6</v>
      </c>
      <c r="H3" s="56" t="s">
        <v>7</v>
      </c>
      <c r="I3" s="105"/>
      <c r="J3" s="107"/>
    </row>
    <row r="4" spans="1:11" s="10" customFormat="1" ht="18" customHeight="1" x14ac:dyDescent="0.25">
      <c r="A4" s="227" t="s">
        <v>14</v>
      </c>
      <c r="B4" s="227"/>
      <c r="C4" s="227"/>
      <c r="D4" s="227"/>
      <c r="E4" s="227"/>
      <c r="F4" s="228"/>
      <c r="G4" s="8">
        <f>SUM(G5:G21)</f>
        <v>9184538.3036914207</v>
      </c>
      <c r="H4" s="9"/>
      <c r="I4" s="105"/>
      <c r="J4" s="108"/>
    </row>
    <row r="5" spans="1:11" s="10" customFormat="1" ht="38.25" x14ac:dyDescent="0.25">
      <c r="A5" s="128" t="s">
        <v>57</v>
      </c>
      <c r="B5" s="129" t="s">
        <v>12</v>
      </c>
      <c r="C5" s="129" t="s">
        <v>1263</v>
      </c>
      <c r="D5" s="130" t="s">
        <v>1264</v>
      </c>
      <c r="E5" s="129" t="s">
        <v>1265</v>
      </c>
      <c r="F5" s="131" t="s">
        <v>1262</v>
      </c>
      <c r="G5" s="132">
        <v>8264.33</v>
      </c>
      <c r="H5" s="133" t="s">
        <v>1610</v>
      </c>
      <c r="I5" s="105"/>
      <c r="J5" s="109"/>
      <c r="K5" s="94"/>
    </row>
    <row r="6" spans="1:11" s="7" customFormat="1" ht="25.5" x14ac:dyDescent="0.25">
      <c r="A6" s="134" t="s">
        <v>15</v>
      </c>
      <c r="B6" s="135" t="s">
        <v>12</v>
      </c>
      <c r="C6" s="135" t="s">
        <v>16</v>
      </c>
      <c r="D6" s="135" t="s">
        <v>17</v>
      </c>
      <c r="E6" s="135" t="s">
        <v>18</v>
      </c>
      <c r="F6" s="136" t="s">
        <v>19</v>
      </c>
      <c r="G6" s="137">
        <v>579135.99</v>
      </c>
      <c r="H6" s="138">
        <v>43600</v>
      </c>
      <c r="I6" s="105"/>
      <c r="J6" s="109"/>
      <c r="K6" s="94"/>
    </row>
    <row r="7" spans="1:11" s="7" customFormat="1" ht="25.5" x14ac:dyDescent="0.25">
      <c r="A7" s="139" t="s">
        <v>20</v>
      </c>
      <c r="B7" s="140" t="s">
        <v>21</v>
      </c>
      <c r="C7" s="141" t="s">
        <v>22</v>
      </c>
      <c r="D7" s="141" t="s">
        <v>23</v>
      </c>
      <c r="E7" s="142" t="s">
        <v>24</v>
      </c>
      <c r="F7" s="136" t="s">
        <v>25</v>
      </c>
      <c r="G7" s="143">
        <v>1419058.53</v>
      </c>
      <c r="H7" s="144">
        <v>43650</v>
      </c>
      <c r="I7" s="105"/>
      <c r="J7" s="109"/>
      <c r="K7" s="94"/>
    </row>
    <row r="8" spans="1:11" s="7" customFormat="1" ht="25.5" x14ac:dyDescent="0.25">
      <c r="A8" s="145" t="s">
        <v>26</v>
      </c>
      <c r="B8" s="129" t="s">
        <v>9</v>
      </c>
      <c r="C8" s="146" t="s">
        <v>27</v>
      </c>
      <c r="D8" s="146" t="s">
        <v>28</v>
      </c>
      <c r="E8" s="146" t="s">
        <v>29</v>
      </c>
      <c r="F8" s="131" t="s">
        <v>30</v>
      </c>
      <c r="G8" s="147">
        <v>784508.29</v>
      </c>
      <c r="H8" s="148">
        <v>43683</v>
      </c>
      <c r="I8" s="105"/>
      <c r="J8" s="109"/>
      <c r="K8" s="94"/>
    </row>
    <row r="9" spans="1:11" s="10" customFormat="1" ht="18" customHeight="1" x14ac:dyDescent="0.25">
      <c r="A9" s="145" t="s">
        <v>31</v>
      </c>
      <c r="B9" s="129" t="s">
        <v>21</v>
      </c>
      <c r="C9" s="146" t="s">
        <v>32</v>
      </c>
      <c r="D9" s="146" t="s">
        <v>33</v>
      </c>
      <c r="E9" s="146" t="s">
        <v>34</v>
      </c>
      <c r="F9" s="131" t="s">
        <v>35</v>
      </c>
      <c r="G9" s="147">
        <v>31510.48</v>
      </c>
      <c r="H9" s="148">
        <v>43685</v>
      </c>
      <c r="I9" s="110"/>
      <c r="J9" s="108"/>
      <c r="K9" s="94"/>
    </row>
    <row r="10" spans="1:11" s="7" customFormat="1" ht="25.5" x14ac:dyDescent="0.25">
      <c r="A10" s="139" t="s">
        <v>20</v>
      </c>
      <c r="B10" s="140" t="s">
        <v>21</v>
      </c>
      <c r="C10" s="141" t="s">
        <v>22</v>
      </c>
      <c r="D10" s="141" t="s">
        <v>23</v>
      </c>
      <c r="E10" s="142" t="s">
        <v>24</v>
      </c>
      <c r="F10" s="136" t="s">
        <v>25</v>
      </c>
      <c r="G10" s="147">
        <v>19535.84</v>
      </c>
      <c r="H10" s="149" t="s">
        <v>1611</v>
      </c>
      <c r="I10" s="105"/>
      <c r="J10" s="109"/>
      <c r="K10" s="94"/>
    </row>
    <row r="11" spans="1:11" s="7" customFormat="1" ht="38.25" x14ac:dyDescent="0.25">
      <c r="A11" s="145" t="s">
        <v>60</v>
      </c>
      <c r="B11" s="150" t="s">
        <v>88</v>
      </c>
      <c r="C11" s="150" t="s">
        <v>1612</v>
      </c>
      <c r="D11" s="150" t="s">
        <v>1268</v>
      </c>
      <c r="E11" s="150" t="s">
        <v>1269</v>
      </c>
      <c r="F11" s="151" t="s">
        <v>1613</v>
      </c>
      <c r="G11" s="152">
        <v>28182.608552866383</v>
      </c>
      <c r="H11" s="153" t="s">
        <v>1614</v>
      </c>
      <c r="I11" s="105"/>
      <c r="J11" s="109"/>
      <c r="K11" s="94"/>
    </row>
    <row r="12" spans="1:11" s="7" customFormat="1" ht="38.25" x14ac:dyDescent="0.25">
      <c r="A12" s="145" t="s">
        <v>58</v>
      </c>
      <c r="B12" s="145" t="s">
        <v>88</v>
      </c>
      <c r="C12" s="145" t="s">
        <v>89</v>
      </c>
      <c r="D12" s="145" t="s">
        <v>1615</v>
      </c>
      <c r="E12" s="145" t="s">
        <v>1267</v>
      </c>
      <c r="F12" s="154" t="s">
        <v>1616</v>
      </c>
      <c r="G12" s="155">
        <v>57147.673329905723</v>
      </c>
      <c r="H12" s="133" t="s">
        <v>1617</v>
      </c>
      <c r="I12" s="105"/>
      <c r="J12" s="109"/>
      <c r="K12" s="94"/>
    </row>
    <row r="13" spans="1:11" s="7" customFormat="1" ht="38.25" x14ac:dyDescent="0.25">
      <c r="A13" s="145" t="s">
        <v>59</v>
      </c>
      <c r="B13" s="145" t="s">
        <v>12</v>
      </c>
      <c r="C13" s="145" t="s">
        <v>1618</v>
      </c>
      <c r="D13" s="145" t="s">
        <v>1266</v>
      </c>
      <c r="E13" s="145" t="s">
        <v>1619</v>
      </c>
      <c r="F13" s="145" t="s">
        <v>1620</v>
      </c>
      <c r="G13" s="156">
        <v>1341.9120653415594</v>
      </c>
      <c r="H13" s="157" t="s">
        <v>1621</v>
      </c>
      <c r="I13" s="105"/>
      <c r="J13" s="109"/>
      <c r="K13" s="94"/>
    </row>
    <row r="14" spans="1:11" s="7" customFormat="1" ht="25.5" x14ac:dyDescent="0.25">
      <c r="A14" s="145" t="s">
        <v>37</v>
      </c>
      <c r="B14" s="139" t="s">
        <v>12</v>
      </c>
      <c r="C14" s="145" t="s">
        <v>38</v>
      </c>
      <c r="D14" s="145" t="s">
        <v>36</v>
      </c>
      <c r="E14" s="145" t="s">
        <v>1622</v>
      </c>
      <c r="F14" s="145" t="s">
        <v>39</v>
      </c>
      <c r="G14" s="155">
        <v>398813.4</v>
      </c>
      <c r="H14" s="148">
        <v>43787</v>
      </c>
      <c r="I14" s="105"/>
      <c r="J14" s="109"/>
      <c r="K14" s="94"/>
    </row>
    <row r="15" spans="1:11" s="7" customFormat="1" ht="51" x14ac:dyDescent="0.25">
      <c r="A15" s="145" t="s">
        <v>40</v>
      </c>
      <c r="B15" s="139" t="s">
        <v>12</v>
      </c>
      <c r="C15" s="145" t="s">
        <v>1623</v>
      </c>
      <c r="D15" s="145" t="s">
        <v>36</v>
      </c>
      <c r="E15" s="145" t="s">
        <v>1624</v>
      </c>
      <c r="F15" s="158" t="s">
        <v>1625</v>
      </c>
      <c r="G15" s="155">
        <v>917748.03</v>
      </c>
      <c r="H15" s="148">
        <v>43787</v>
      </c>
      <c r="I15" s="105"/>
      <c r="J15" s="109"/>
      <c r="K15" s="94"/>
    </row>
    <row r="16" spans="1:11" s="7" customFormat="1" ht="25.5" x14ac:dyDescent="0.25">
      <c r="A16" s="145" t="s">
        <v>41</v>
      </c>
      <c r="B16" s="145" t="s">
        <v>88</v>
      </c>
      <c r="C16" s="145" t="s">
        <v>42</v>
      </c>
      <c r="D16" s="159" t="s">
        <v>43</v>
      </c>
      <c r="E16" s="145" t="s">
        <v>1626</v>
      </c>
      <c r="F16" s="145" t="s">
        <v>1627</v>
      </c>
      <c r="G16" s="155">
        <v>1259060.6000000001</v>
      </c>
      <c r="H16" s="148">
        <v>43787</v>
      </c>
      <c r="I16" s="105"/>
      <c r="J16" s="109"/>
      <c r="K16" s="94"/>
    </row>
    <row r="17" spans="1:12" s="7" customFormat="1" ht="25.5" x14ac:dyDescent="0.25">
      <c r="A17" s="160" t="s">
        <v>1258</v>
      </c>
      <c r="B17" s="160" t="s">
        <v>9</v>
      </c>
      <c r="C17" s="160" t="s">
        <v>310</v>
      </c>
      <c r="D17" s="160" t="s">
        <v>311</v>
      </c>
      <c r="E17" s="160" t="s">
        <v>1261</v>
      </c>
      <c r="F17" s="160" t="s">
        <v>1628</v>
      </c>
      <c r="G17" s="161">
        <v>1175861.97</v>
      </c>
      <c r="H17" s="162">
        <v>43795</v>
      </c>
      <c r="I17" s="105"/>
      <c r="J17" s="109"/>
      <c r="K17" s="94"/>
    </row>
    <row r="18" spans="1:12" s="7" customFormat="1" ht="38.25" x14ac:dyDescent="0.25">
      <c r="A18" s="145" t="s">
        <v>44</v>
      </c>
      <c r="B18" s="139" t="s">
        <v>12</v>
      </c>
      <c r="C18" s="145" t="s">
        <v>45</v>
      </c>
      <c r="D18" s="145" t="s">
        <v>46</v>
      </c>
      <c r="E18" s="145" t="s">
        <v>47</v>
      </c>
      <c r="F18" s="158" t="s">
        <v>48</v>
      </c>
      <c r="G18" s="155">
        <v>75653.539743307047</v>
      </c>
      <c r="H18" s="157" t="s">
        <v>1629</v>
      </c>
      <c r="I18" s="105"/>
      <c r="J18" s="109"/>
      <c r="K18" s="94"/>
    </row>
    <row r="19" spans="1:12" s="7" customFormat="1" ht="25.5" x14ac:dyDescent="0.25">
      <c r="A19" s="145" t="s">
        <v>51</v>
      </c>
      <c r="B19" s="145" t="s">
        <v>52</v>
      </c>
      <c r="C19" s="145" t="s">
        <v>53</v>
      </c>
      <c r="D19" s="145" t="s">
        <v>54</v>
      </c>
      <c r="E19" s="145" t="s">
        <v>55</v>
      </c>
      <c r="F19" s="145" t="s">
        <v>56</v>
      </c>
      <c r="G19" s="155">
        <v>166805.07</v>
      </c>
      <c r="H19" s="162">
        <v>43822</v>
      </c>
      <c r="I19" s="105"/>
      <c r="J19" s="109"/>
      <c r="K19" s="94"/>
    </row>
    <row r="20" spans="1:12" s="7" customFormat="1" ht="38.25" x14ac:dyDescent="0.25">
      <c r="A20" s="145" t="s">
        <v>49</v>
      </c>
      <c r="B20" s="131" t="s">
        <v>9</v>
      </c>
      <c r="C20" s="146" t="s">
        <v>9</v>
      </c>
      <c r="D20" s="131" t="s">
        <v>1630</v>
      </c>
      <c r="E20" s="146" t="s">
        <v>50</v>
      </c>
      <c r="F20" s="146" t="s">
        <v>1631</v>
      </c>
      <c r="G20" s="147">
        <v>1653774.6</v>
      </c>
      <c r="H20" s="162">
        <v>43822</v>
      </c>
      <c r="I20" s="105"/>
      <c r="J20" s="109"/>
      <c r="K20" s="94"/>
    </row>
    <row r="21" spans="1:12" s="7" customFormat="1" x14ac:dyDescent="0.25">
      <c r="A21" s="163" t="s">
        <v>1632</v>
      </c>
      <c r="B21" s="141" t="s">
        <v>12</v>
      </c>
      <c r="C21" s="146" t="s">
        <v>541</v>
      </c>
      <c r="D21" s="146" t="s">
        <v>36</v>
      </c>
      <c r="E21" s="146" t="s">
        <v>1633</v>
      </c>
      <c r="F21" s="146" t="s">
        <v>1634</v>
      </c>
      <c r="G21" s="147">
        <v>608135.43999999994</v>
      </c>
      <c r="H21" s="148">
        <v>43822</v>
      </c>
      <c r="I21" s="105"/>
      <c r="J21" s="109"/>
      <c r="K21" s="94"/>
    </row>
    <row r="22" spans="1:12" s="96" customFormat="1" ht="15.6" customHeight="1" x14ac:dyDescent="0.25">
      <c r="A22" s="229" t="s">
        <v>1635</v>
      </c>
      <c r="B22" s="229"/>
      <c r="C22" s="229"/>
      <c r="D22" s="229"/>
      <c r="E22" s="229"/>
      <c r="F22" s="229"/>
      <c r="G22" s="164">
        <f>SUM(G23:G25)</f>
        <v>4341952.46</v>
      </c>
      <c r="H22" s="165"/>
      <c r="I22" s="105"/>
      <c r="J22" s="109"/>
      <c r="K22" s="95"/>
    </row>
    <row r="23" spans="1:12" s="7" customFormat="1" ht="38.25" x14ac:dyDescent="0.25">
      <c r="A23" s="145" t="s">
        <v>1324</v>
      </c>
      <c r="B23" s="145" t="s">
        <v>88</v>
      </c>
      <c r="C23" s="145" t="s">
        <v>1636</v>
      </c>
      <c r="D23" s="145" t="s">
        <v>1322</v>
      </c>
      <c r="E23" s="145" t="s">
        <v>1323</v>
      </c>
      <c r="F23" s="145" t="s">
        <v>1637</v>
      </c>
      <c r="G23" s="155">
        <v>13886.18</v>
      </c>
      <c r="H23" s="157" t="s">
        <v>1638</v>
      </c>
      <c r="I23" s="105"/>
      <c r="J23" s="109"/>
      <c r="K23" s="94"/>
    </row>
    <row r="24" spans="1:12" s="7" customFormat="1" ht="25.5" x14ac:dyDescent="0.25">
      <c r="A24" s="145" t="s">
        <v>8</v>
      </c>
      <c r="B24" s="128" t="s">
        <v>9</v>
      </c>
      <c r="C24" s="145" t="s">
        <v>94</v>
      </c>
      <c r="D24" s="145" t="s">
        <v>1639</v>
      </c>
      <c r="E24" s="145" t="s">
        <v>1640</v>
      </c>
      <c r="F24" s="145" t="s">
        <v>1641</v>
      </c>
      <c r="G24" s="155">
        <v>3306091.85</v>
      </c>
      <c r="H24" s="149">
        <v>43816</v>
      </c>
      <c r="I24" s="105"/>
      <c r="J24" s="109"/>
      <c r="K24" s="94"/>
    </row>
    <row r="25" spans="1:12" s="7" customFormat="1" ht="38.25" x14ac:dyDescent="0.25">
      <c r="A25" s="145" t="s">
        <v>11</v>
      </c>
      <c r="B25" s="135" t="s">
        <v>12</v>
      </c>
      <c r="C25" s="146" t="s">
        <v>1642</v>
      </c>
      <c r="D25" s="146" t="s">
        <v>1643</v>
      </c>
      <c r="E25" s="146" t="s">
        <v>1644</v>
      </c>
      <c r="F25" s="146" t="s">
        <v>1645</v>
      </c>
      <c r="G25" s="147">
        <v>1021974.43</v>
      </c>
      <c r="H25" s="157">
        <v>43822</v>
      </c>
      <c r="I25" s="105"/>
      <c r="J25" s="109"/>
      <c r="K25" s="94"/>
    </row>
    <row r="26" spans="1:12" s="7" customFormat="1" ht="15.6" customHeight="1" x14ac:dyDescent="0.25">
      <c r="A26" s="227" t="s">
        <v>61</v>
      </c>
      <c r="B26" s="227"/>
      <c r="C26" s="227"/>
      <c r="D26" s="227"/>
      <c r="E26" s="227"/>
      <c r="F26" s="228"/>
      <c r="G26" s="8">
        <f>SUM(G27:G45)</f>
        <v>6327387.0191585375</v>
      </c>
      <c r="H26" s="11"/>
      <c r="I26" s="105"/>
      <c r="J26" s="109"/>
      <c r="K26" s="94"/>
    </row>
    <row r="27" spans="1:12" s="10" customFormat="1" ht="18" customHeight="1" x14ac:dyDescent="0.25">
      <c r="A27" s="128" t="s">
        <v>117</v>
      </c>
      <c r="B27" s="129" t="s">
        <v>21</v>
      </c>
      <c r="C27" s="129" t="s">
        <v>477</v>
      </c>
      <c r="D27" s="130" t="s">
        <v>1271</v>
      </c>
      <c r="E27" s="140" t="s">
        <v>1646</v>
      </c>
      <c r="F27" s="166" t="s">
        <v>1273</v>
      </c>
      <c r="G27" s="132">
        <v>17029.53</v>
      </c>
      <c r="H27" s="133" t="s">
        <v>1610</v>
      </c>
      <c r="I27" s="105"/>
      <c r="J27" s="108"/>
      <c r="K27" s="94"/>
    </row>
    <row r="28" spans="1:12" s="2" customFormat="1" ht="38.25" x14ac:dyDescent="0.25">
      <c r="A28" s="128" t="s">
        <v>118</v>
      </c>
      <c r="B28" s="129" t="s">
        <v>12</v>
      </c>
      <c r="C28" s="130" t="s">
        <v>45</v>
      </c>
      <c r="D28" s="167" t="s">
        <v>1275</v>
      </c>
      <c r="E28" s="168" t="s">
        <v>1647</v>
      </c>
      <c r="F28" s="169" t="s">
        <v>1274</v>
      </c>
      <c r="G28" s="170">
        <v>25043.43</v>
      </c>
      <c r="H28" s="133" t="s">
        <v>1648</v>
      </c>
      <c r="I28" s="105"/>
      <c r="J28" s="109"/>
      <c r="K28" s="94"/>
    </row>
    <row r="29" spans="1:12" s="2" customFormat="1" ht="25.5" x14ac:dyDescent="0.25">
      <c r="A29" s="145" t="s">
        <v>62</v>
      </c>
      <c r="B29" s="146" t="s">
        <v>12</v>
      </c>
      <c r="C29" s="145" t="s">
        <v>63</v>
      </c>
      <c r="D29" s="145" t="s">
        <v>64</v>
      </c>
      <c r="E29" s="145" t="s">
        <v>65</v>
      </c>
      <c r="F29" s="145" t="s">
        <v>66</v>
      </c>
      <c r="G29" s="147">
        <v>381127.75</v>
      </c>
      <c r="H29" s="149">
        <v>43564</v>
      </c>
      <c r="I29" s="105"/>
      <c r="J29" s="109"/>
      <c r="K29" s="94"/>
    </row>
    <row r="30" spans="1:12" s="7" customFormat="1" ht="38.25" x14ac:dyDescent="0.25">
      <c r="A30" s="145" t="s">
        <v>67</v>
      </c>
      <c r="B30" s="146" t="s">
        <v>12</v>
      </c>
      <c r="C30" s="145" t="s">
        <v>68</v>
      </c>
      <c r="D30" s="145" t="s">
        <v>69</v>
      </c>
      <c r="E30" s="160" t="s">
        <v>70</v>
      </c>
      <c r="F30" s="160" t="s">
        <v>71</v>
      </c>
      <c r="G30" s="147">
        <v>10282.629999999999</v>
      </c>
      <c r="H30" s="149" t="s">
        <v>72</v>
      </c>
      <c r="I30" s="105"/>
      <c r="J30" s="109"/>
      <c r="K30" s="94"/>
    </row>
    <row r="31" spans="1:12" s="2" customFormat="1" ht="25.5" x14ac:dyDescent="0.25">
      <c r="A31" s="145" t="s">
        <v>73</v>
      </c>
      <c r="B31" s="146" t="s">
        <v>21</v>
      </c>
      <c r="C31" s="146" t="s">
        <v>22</v>
      </c>
      <c r="D31" s="146" t="s">
        <v>74</v>
      </c>
      <c r="E31" s="146" t="s">
        <v>75</v>
      </c>
      <c r="F31" s="131" t="s">
        <v>76</v>
      </c>
      <c r="G31" s="147">
        <v>939435.28</v>
      </c>
      <c r="H31" s="171">
        <v>43594</v>
      </c>
      <c r="I31" s="105"/>
      <c r="J31" s="109"/>
      <c r="K31" s="94"/>
      <c r="L31" s="7"/>
    </row>
    <row r="32" spans="1:12" s="2" customFormat="1" ht="38.25" x14ac:dyDescent="0.25">
      <c r="A32" s="145" t="s">
        <v>77</v>
      </c>
      <c r="B32" s="146" t="s">
        <v>21</v>
      </c>
      <c r="C32" s="145" t="s">
        <v>78</v>
      </c>
      <c r="D32" s="145" t="s">
        <v>79</v>
      </c>
      <c r="E32" s="145" t="s">
        <v>80</v>
      </c>
      <c r="F32" s="145" t="s">
        <v>81</v>
      </c>
      <c r="G32" s="147">
        <v>1321.38</v>
      </c>
      <c r="H32" s="149" t="s">
        <v>72</v>
      </c>
      <c r="I32" s="105"/>
      <c r="J32" s="109"/>
      <c r="K32" s="94"/>
    </row>
    <row r="33" spans="1:11" s="7" customFormat="1" ht="25.5" x14ac:dyDescent="0.25">
      <c r="A33" s="145" t="s">
        <v>82</v>
      </c>
      <c r="B33" s="146" t="s">
        <v>52</v>
      </c>
      <c r="C33" s="145" t="s">
        <v>83</v>
      </c>
      <c r="D33" s="146" t="s">
        <v>84</v>
      </c>
      <c r="E33" s="145" t="s">
        <v>85</v>
      </c>
      <c r="F33" s="145" t="s">
        <v>86</v>
      </c>
      <c r="G33" s="147">
        <v>1473287.94</v>
      </c>
      <c r="H33" s="149">
        <v>43614</v>
      </c>
      <c r="I33" s="105"/>
      <c r="J33" s="109"/>
      <c r="K33" s="94"/>
    </row>
    <row r="34" spans="1:11" s="7" customFormat="1" ht="25.5" x14ac:dyDescent="0.25">
      <c r="A34" s="145" t="s">
        <v>87</v>
      </c>
      <c r="B34" s="145" t="s">
        <v>88</v>
      </c>
      <c r="C34" s="145" t="s">
        <v>89</v>
      </c>
      <c r="D34" s="145" t="s">
        <v>90</v>
      </c>
      <c r="E34" s="145" t="s">
        <v>91</v>
      </c>
      <c r="F34" s="146" t="s">
        <v>92</v>
      </c>
      <c r="G34" s="147">
        <v>450119.8</v>
      </c>
      <c r="H34" s="148">
        <v>43685</v>
      </c>
      <c r="I34" s="105"/>
      <c r="J34" s="109"/>
      <c r="K34" s="94"/>
    </row>
    <row r="35" spans="1:11" s="7" customFormat="1" ht="25.5" x14ac:dyDescent="0.25">
      <c r="A35" s="172" t="s">
        <v>104</v>
      </c>
      <c r="B35" s="163" t="s">
        <v>12</v>
      </c>
      <c r="C35" s="163" t="s">
        <v>105</v>
      </c>
      <c r="D35" s="163" t="s">
        <v>106</v>
      </c>
      <c r="E35" s="173" t="s">
        <v>107</v>
      </c>
      <c r="F35" s="173" t="s">
        <v>108</v>
      </c>
      <c r="G35" s="174">
        <v>541813.9</v>
      </c>
      <c r="H35" s="148">
        <v>43685</v>
      </c>
      <c r="I35" s="105"/>
      <c r="J35" s="109"/>
      <c r="K35" s="94"/>
    </row>
    <row r="36" spans="1:11" s="7" customFormat="1" ht="25.5" x14ac:dyDescent="0.25">
      <c r="A36" s="145" t="s">
        <v>109</v>
      </c>
      <c r="B36" s="145" t="s">
        <v>12</v>
      </c>
      <c r="C36" s="145" t="s">
        <v>110</v>
      </c>
      <c r="D36" s="175" t="s">
        <v>111</v>
      </c>
      <c r="E36" s="176" t="s">
        <v>112</v>
      </c>
      <c r="F36" s="168" t="s">
        <v>113</v>
      </c>
      <c r="G36" s="177">
        <v>651358.79</v>
      </c>
      <c r="H36" s="148">
        <v>43685</v>
      </c>
      <c r="I36" s="105"/>
      <c r="J36" s="109"/>
      <c r="K36" s="94"/>
    </row>
    <row r="37" spans="1:11" s="7" customFormat="1" ht="38.25" x14ac:dyDescent="0.25">
      <c r="A37" s="134" t="s">
        <v>114</v>
      </c>
      <c r="B37" s="134" t="s">
        <v>12</v>
      </c>
      <c r="C37" s="134" t="s">
        <v>110</v>
      </c>
      <c r="D37" s="178" t="s">
        <v>111</v>
      </c>
      <c r="E37" s="176" t="s">
        <v>115</v>
      </c>
      <c r="F37" s="168" t="s">
        <v>116</v>
      </c>
      <c r="G37" s="179">
        <v>300472.13</v>
      </c>
      <c r="H37" s="138">
        <v>43685</v>
      </c>
      <c r="I37" s="105"/>
      <c r="J37" s="109"/>
      <c r="K37" s="94"/>
    </row>
    <row r="38" spans="1:11" s="7" customFormat="1" ht="38.25" x14ac:dyDescent="0.25">
      <c r="A38" s="145" t="s">
        <v>67</v>
      </c>
      <c r="B38" s="146" t="s">
        <v>12</v>
      </c>
      <c r="C38" s="145" t="s">
        <v>68</v>
      </c>
      <c r="D38" s="145" t="s">
        <v>69</v>
      </c>
      <c r="E38" s="160" t="s">
        <v>70</v>
      </c>
      <c r="F38" s="160" t="s">
        <v>71</v>
      </c>
      <c r="G38" s="147">
        <v>145424.04999999999</v>
      </c>
      <c r="H38" s="133" t="s">
        <v>1649</v>
      </c>
      <c r="I38" s="105"/>
      <c r="J38" s="109"/>
      <c r="K38" s="94"/>
    </row>
    <row r="39" spans="1:11" s="7" customFormat="1" ht="38.25" x14ac:dyDescent="0.25">
      <c r="A39" s="145" t="s">
        <v>120</v>
      </c>
      <c r="B39" s="146" t="s">
        <v>21</v>
      </c>
      <c r="C39" s="145" t="s">
        <v>570</v>
      </c>
      <c r="D39" s="159" t="s">
        <v>1650</v>
      </c>
      <c r="E39" s="145" t="s">
        <v>1651</v>
      </c>
      <c r="F39" s="146" t="s">
        <v>1652</v>
      </c>
      <c r="G39" s="147">
        <v>18031.27</v>
      </c>
      <c r="H39" s="133" t="s">
        <v>1649</v>
      </c>
      <c r="I39" s="105"/>
      <c r="J39" s="109"/>
      <c r="K39" s="94"/>
    </row>
    <row r="40" spans="1:11" s="7" customFormat="1" ht="25.5" x14ac:dyDescent="0.25">
      <c r="A40" s="145" t="s">
        <v>1260</v>
      </c>
      <c r="B40" s="145" t="s">
        <v>88</v>
      </c>
      <c r="C40" s="145" t="s">
        <v>193</v>
      </c>
      <c r="D40" s="159" t="s">
        <v>1270</v>
      </c>
      <c r="E40" s="145" t="s">
        <v>1272</v>
      </c>
      <c r="F40" s="146" t="s">
        <v>1653</v>
      </c>
      <c r="G40" s="147">
        <v>7648.05</v>
      </c>
      <c r="H40" s="149" t="s">
        <v>1654</v>
      </c>
      <c r="I40" s="105"/>
      <c r="J40" s="109"/>
      <c r="K40" s="94"/>
    </row>
    <row r="41" spans="1:11" s="7" customFormat="1" ht="38.25" x14ac:dyDescent="0.25">
      <c r="A41" s="145" t="s">
        <v>121</v>
      </c>
      <c r="B41" s="139" t="s">
        <v>12</v>
      </c>
      <c r="C41" s="145" t="s">
        <v>1278</v>
      </c>
      <c r="D41" s="145" t="s">
        <v>1279</v>
      </c>
      <c r="E41" s="145" t="s">
        <v>1655</v>
      </c>
      <c r="F41" s="145" t="s">
        <v>1656</v>
      </c>
      <c r="G41" s="156">
        <v>11519.977964066202</v>
      </c>
      <c r="H41" s="157" t="s">
        <v>1621</v>
      </c>
      <c r="I41" s="105"/>
      <c r="J41" s="109"/>
      <c r="K41" s="94"/>
    </row>
    <row r="42" spans="1:11" s="7" customFormat="1" ht="38.25" x14ac:dyDescent="0.25">
      <c r="A42" s="145" t="s">
        <v>119</v>
      </c>
      <c r="B42" s="145" t="s">
        <v>12</v>
      </c>
      <c r="C42" s="145" t="s">
        <v>45</v>
      </c>
      <c r="D42" s="145" t="s">
        <v>1276</v>
      </c>
      <c r="E42" s="145" t="s">
        <v>1277</v>
      </c>
      <c r="F42" s="145" t="s">
        <v>1657</v>
      </c>
      <c r="G42" s="156">
        <v>26946.731194472173</v>
      </c>
      <c r="H42" s="157" t="s">
        <v>1621</v>
      </c>
      <c r="I42" s="105"/>
      <c r="J42" s="109"/>
      <c r="K42" s="94"/>
    </row>
    <row r="43" spans="1:11" s="7" customFormat="1" ht="38.25" x14ac:dyDescent="0.25">
      <c r="A43" s="145" t="s">
        <v>93</v>
      </c>
      <c r="B43" s="145" t="s">
        <v>9</v>
      </c>
      <c r="C43" s="145" t="s">
        <v>94</v>
      </c>
      <c r="D43" s="145" t="s">
        <v>95</v>
      </c>
      <c r="E43" s="145" t="s">
        <v>96</v>
      </c>
      <c r="F43" s="145" t="s">
        <v>97</v>
      </c>
      <c r="G43" s="180">
        <v>278628.19</v>
      </c>
      <c r="H43" s="157" t="s">
        <v>1658</v>
      </c>
      <c r="I43" s="105"/>
      <c r="J43" s="109"/>
      <c r="K43" s="94"/>
    </row>
    <row r="44" spans="1:11" s="7" customFormat="1" ht="38.25" x14ac:dyDescent="0.25">
      <c r="A44" s="146" t="s">
        <v>98</v>
      </c>
      <c r="B44" s="145" t="s">
        <v>9</v>
      </c>
      <c r="C44" s="145" t="s">
        <v>9</v>
      </c>
      <c r="D44" s="145" t="s">
        <v>95</v>
      </c>
      <c r="E44" s="145" t="s">
        <v>99</v>
      </c>
      <c r="F44" s="158" t="s">
        <v>100</v>
      </c>
      <c r="G44" s="155">
        <v>28156.400000000001</v>
      </c>
      <c r="H44" s="157" t="s">
        <v>1659</v>
      </c>
      <c r="I44" s="105"/>
      <c r="J44" s="109"/>
      <c r="K44" s="94"/>
    </row>
    <row r="45" spans="1:11" s="7" customFormat="1" ht="25.5" x14ac:dyDescent="0.25">
      <c r="A45" s="146" t="s">
        <v>101</v>
      </c>
      <c r="B45" s="145" t="s">
        <v>12</v>
      </c>
      <c r="C45" s="159" t="s">
        <v>1660</v>
      </c>
      <c r="D45" s="145" t="s">
        <v>102</v>
      </c>
      <c r="E45" s="145" t="s">
        <v>103</v>
      </c>
      <c r="F45" s="145" t="s">
        <v>1661</v>
      </c>
      <c r="G45" s="161">
        <v>1019739.79</v>
      </c>
      <c r="H45" s="148">
        <v>43822</v>
      </c>
      <c r="I45" s="105"/>
      <c r="J45" s="109"/>
      <c r="K45" s="94"/>
    </row>
    <row r="46" spans="1:11" s="7" customFormat="1" ht="15.6" customHeight="1" x14ac:dyDescent="0.25">
      <c r="A46" s="230" t="s">
        <v>122</v>
      </c>
      <c r="B46" s="230"/>
      <c r="C46" s="230"/>
      <c r="D46" s="230"/>
      <c r="E46" s="230"/>
      <c r="F46" s="231"/>
      <c r="G46" s="164">
        <f>SUM(G47:G69)</f>
        <v>6293436.9125998132</v>
      </c>
      <c r="H46" s="165"/>
      <c r="I46" s="105"/>
      <c r="J46" s="109"/>
      <c r="K46" s="94"/>
    </row>
    <row r="47" spans="1:11" s="10" customFormat="1" ht="18" customHeight="1" x14ac:dyDescent="0.25">
      <c r="A47" s="141" t="s">
        <v>176</v>
      </c>
      <c r="B47" s="139" t="s">
        <v>12</v>
      </c>
      <c r="C47" s="139" t="s">
        <v>1291</v>
      </c>
      <c r="D47" s="181" t="s">
        <v>1292</v>
      </c>
      <c r="E47" s="181" t="s">
        <v>1293</v>
      </c>
      <c r="F47" s="182" t="s">
        <v>1662</v>
      </c>
      <c r="G47" s="137">
        <v>21173.08</v>
      </c>
      <c r="H47" s="183" t="s">
        <v>1663</v>
      </c>
      <c r="I47" s="105"/>
      <c r="J47" s="108"/>
    </row>
    <row r="48" spans="1:11" s="2" customFormat="1" ht="25.5" x14ac:dyDescent="0.25">
      <c r="A48" s="146" t="s">
        <v>123</v>
      </c>
      <c r="B48" s="145" t="s">
        <v>88</v>
      </c>
      <c r="C48" s="145" t="s">
        <v>124</v>
      </c>
      <c r="D48" s="163" t="s">
        <v>125</v>
      </c>
      <c r="E48" s="163" t="s">
        <v>126</v>
      </c>
      <c r="F48" s="163" t="s">
        <v>127</v>
      </c>
      <c r="G48" s="147">
        <v>382402.42</v>
      </c>
      <c r="H48" s="133">
        <v>43622</v>
      </c>
      <c r="I48" s="105"/>
      <c r="J48" s="109"/>
    </row>
    <row r="49" spans="1:10" s="2" customFormat="1" ht="25.5" x14ac:dyDescent="0.25">
      <c r="A49" s="146" t="s">
        <v>128</v>
      </c>
      <c r="B49" s="134" t="s">
        <v>21</v>
      </c>
      <c r="C49" s="145" t="s">
        <v>129</v>
      </c>
      <c r="D49" s="163" t="s">
        <v>130</v>
      </c>
      <c r="E49" s="163" t="s">
        <v>131</v>
      </c>
      <c r="F49" s="163" t="s">
        <v>132</v>
      </c>
      <c r="G49" s="147">
        <v>7513.03</v>
      </c>
      <c r="H49" s="133">
        <v>43629</v>
      </c>
      <c r="I49" s="105"/>
      <c r="J49" s="109"/>
    </row>
    <row r="50" spans="1:10" s="2" customFormat="1" ht="25.5" x14ac:dyDescent="0.25">
      <c r="A50" s="135" t="s">
        <v>133</v>
      </c>
      <c r="B50" s="134" t="s">
        <v>21</v>
      </c>
      <c r="C50" s="173" t="s">
        <v>134</v>
      </c>
      <c r="D50" s="134" t="s">
        <v>135</v>
      </c>
      <c r="E50" s="134" t="s">
        <v>136</v>
      </c>
      <c r="F50" s="134" t="s">
        <v>137</v>
      </c>
      <c r="G50" s="143">
        <v>379582.57</v>
      </c>
      <c r="H50" s="144">
        <v>43650</v>
      </c>
      <c r="I50" s="105"/>
      <c r="J50" s="109"/>
    </row>
    <row r="51" spans="1:10" s="7" customFormat="1" ht="38.25" x14ac:dyDescent="0.25">
      <c r="A51" s="146" t="s">
        <v>175</v>
      </c>
      <c r="B51" s="145" t="s">
        <v>21</v>
      </c>
      <c r="C51" s="163" t="s">
        <v>172</v>
      </c>
      <c r="D51" s="145" t="s">
        <v>1664</v>
      </c>
      <c r="E51" s="145" t="s">
        <v>173</v>
      </c>
      <c r="F51" s="145" t="s">
        <v>1290</v>
      </c>
      <c r="G51" s="184">
        <v>23582.26</v>
      </c>
      <c r="H51" s="133" t="s">
        <v>1665</v>
      </c>
      <c r="I51" s="105"/>
      <c r="J51" s="109"/>
    </row>
    <row r="52" spans="1:10" s="2" customFormat="1" ht="25.5" x14ac:dyDescent="0.25">
      <c r="A52" s="146" t="s">
        <v>138</v>
      </c>
      <c r="B52" s="145" t="s">
        <v>9</v>
      </c>
      <c r="C52" s="145" t="s">
        <v>9</v>
      </c>
      <c r="D52" s="154" t="s">
        <v>139</v>
      </c>
      <c r="E52" s="159" t="s">
        <v>140</v>
      </c>
      <c r="F52" s="146" t="s">
        <v>141</v>
      </c>
      <c r="G52" s="147">
        <v>359389.32</v>
      </c>
      <c r="H52" s="148">
        <v>43685</v>
      </c>
      <c r="I52" s="105"/>
      <c r="J52" s="109"/>
    </row>
    <row r="53" spans="1:10" s="2" customFormat="1" ht="25.5" x14ac:dyDescent="0.25">
      <c r="A53" s="146" t="s">
        <v>142</v>
      </c>
      <c r="B53" s="185" t="s">
        <v>88</v>
      </c>
      <c r="C53" s="186" t="s">
        <v>143</v>
      </c>
      <c r="D53" s="185" t="s">
        <v>144</v>
      </c>
      <c r="E53" s="185" t="s">
        <v>145</v>
      </c>
      <c r="F53" s="185" t="s">
        <v>146</v>
      </c>
      <c r="G53" s="187">
        <v>358613.6</v>
      </c>
      <c r="H53" s="188">
        <v>43696</v>
      </c>
      <c r="I53" s="105"/>
      <c r="J53" s="109"/>
    </row>
    <row r="54" spans="1:10" s="2" customFormat="1" ht="25.5" x14ac:dyDescent="0.25">
      <c r="A54" s="146" t="s">
        <v>148</v>
      </c>
      <c r="B54" s="145" t="s">
        <v>88</v>
      </c>
      <c r="C54" s="163" t="s">
        <v>149</v>
      </c>
      <c r="D54" s="145" t="s">
        <v>150</v>
      </c>
      <c r="E54" s="145" t="s">
        <v>1666</v>
      </c>
      <c r="F54" s="145" t="s">
        <v>151</v>
      </c>
      <c r="G54" s="147">
        <v>359389.32</v>
      </c>
      <c r="H54" s="153">
        <v>43703</v>
      </c>
      <c r="I54" s="105"/>
      <c r="J54" s="109"/>
    </row>
    <row r="55" spans="1:10" s="2" customFormat="1" ht="25.5" x14ac:dyDescent="0.25">
      <c r="A55" s="146" t="s">
        <v>1667</v>
      </c>
      <c r="B55" s="145" t="s">
        <v>21</v>
      </c>
      <c r="C55" s="145" t="s">
        <v>477</v>
      </c>
      <c r="D55" s="145" t="s">
        <v>1668</v>
      </c>
      <c r="E55" s="145" t="s">
        <v>1669</v>
      </c>
      <c r="F55" s="154" t="s">
        <v>1670</v>
      </c>
      <c r="G55" s="174">
        <v>382402.42</v>
      </c>
      <c r="H55" s="133">
        <v>43755</v>
      </c>
      <c r="I55" s="105"/>
      <c r="J55" s="109"/>
    </row>
    <row r="56" spans="1:10" s="2" customFormat="1" ht="38.25" x14ac:dyDescent="0.25">
      <c r="A56" s="146" t="s">
        <v>178</v>
      </c>
      <c r="B56" s="145" t="s">
        <v>9</v>
      </c>
      <c r="C56" s="159" t="s">
        <v>1294</v>
      </c>
      <c r="D56" s="145" t="s">
        <v>1295</v>
      </c>
      <c r="E56" s="145" t="s">
        <v>1296</v>
      </c>
      <c r="F56" s="154" t="s">
        <v>1671</v>
      </c>
      <c r="G56" s="155">
        <v>90041.351676030783</v>
      </c>
      <c r="H56" s="133" t="s">
        <v>1617</v>
      </c>
      <c r="I56" s="105"/>
      <c r="J56" s="109"/>
    </row>
    <row r="57" spans="1:10" s="2" customFormat="1" ht="38.25" x14ac:dyDescent="0.25">
      <c r="A57" s="146" t="s">
        <v>177</v>
      </c>
      <c r="B57" s="145" t="s">
        <v>52</v>
      </c>
      <c r="C57" s="145" t="s">
        <v>53</v>
      </c>
      <c r="D57" s="145" t="s">
        <v>1672</v>
      </c>
      <c r="E57" s="145" t="s">
        <v>1673</v>
      </c>
      <c r="F57" s="154" t="s">
        <v>1674</v>
      </c>
      <c r="G57" s="155">
        <v>13660.053020040505</v>
      </c>
      <c r="H57" s="133" t="s">
        <v>1617</v>
      </c>
      <c r="I57" s="105"/>
      <c r="J57" s="109"/>
    </row>
    <row r="58" spans="1:10" s="2" customFormat="1" ht="38.25" x14ac:dyDescent="0.25">
      <c r="A58" s="146" t="s">
        <v>180</v>
      </c>
      <c r="B58" s="145" t="s">
        <v>12</v>
      </c>
      <c r="C58" s="145" t="s">
        <v>1387</v>
      </c>
      <c r="D58" s="145" t="s">
        <v>1283</v>
      </c>
      <c r="E58" s="145" t="s">
        <v>1284</v>
      </c>
      <c r="F58" s="154" t="s">
        <v>1675</v>
      </c>
      <c r="G58" s="155">
        <v>7431.7786524548428</v>
      </c>
      <c r="H58" s="133" t="s">
        <v>1617</v>
      </c>
      <c r="I58" s="105"/>
      <c r="J58" s="109"/>
    </row>
    <row r="59" spans="1:10" s="2" customFormat="1" ht="38.25" x14ac:dyDescent="0.25">
      <c r="A59" s="146" t="s">
        <v>181</v>
      </c>
      <c r="B59" s="134" t="s">
        <v>21</v>
      </c>
      <c r="C59" s="145" t="s">
        <v>570</v>
      </c>
      <c r="D59" s="145" t="s">
        <v>1676</v>
      </c>
      <c r="E59" s="145" t="s">
        <v>1677</v>
      </c>
      <c r="F59" s="145" t="s">
        <v>1678</v>
      </c>
      <c r="G59" s="156">
        <v>7513.0290808597347</v>
      </c>
      <c r="H59" s="157" t="s">
        <v>1621</v>
      </c>
      <c r="I59" s="105"/>
      <c r="J59" s="109"/>
    </row>
    <row r="60" spans="1:10" s="2" customFormat="1" ht="38.25" x14ac:dyDescent="0.25">
      <c r="A60" s="146" t="s">
        <v>179</v>
      </c>
      <c r="B60" s="145" t="s">
        <v>52</v>
      </c>
      <c r="C60" s="145" t="s">
        <v>53</v>
      </c>
      <c r="D60" s="145" t="s">
        <v>1281</v>
      </c>
      <c r="E60" s="145" t="s">
        <v>1282</v>
      </c>
      <c r="F60" s="145" t="s">
        <v>1280</v>
      </c>
      <c r="G60" s="156">
        <v>7513.0290808597347</v>
      </c>
      <c r="H60" s="157" t="s">
        <v>1621</v>
      </c>
      <c r="I60" s="105"/>
      <c r="J60" s="109"/>
    </row>
    <row r="61" spans="1:10" s="2" customFormat="1" ht="25.5" x14ac:dyDescent="0.25">
      <c r="A61" s="146" t="s">
        <v>158</v>
      </c>
      <c r="B61" s="145" t="s">
        <v>52</v>
      </c>
      <c r="C61" s="145" t="s">
        <v>159</v>
      </c>
      <c r="D61" s="145" t="s">
        <v>160</v>
      </c>
      <c r="E61" s="145" t="s">
        <v>1679</v>
      </c>
      <c r="F61" s="145" t="s">
        <v>161</v>
      </c>
      <c r="G61" s="155">
        <v>382402.42</v>
      </c>
      <c r="H61" s="162">
        <v>43783</v>
      </c>
      <c r="I61" s="105"/>
      <c r="J61" s="109"/>
    </row>
    <row r="62" spans="1:10" s="2" customFormat="1" ht="25.5" x14ac:dyDescent="0.25">
      <c r="A62" s="146" t="s">
        <v>152</v>
      </c>
      <c r="B62" s="145" t="s">
        <v>88</v>
      </c>
      <c r="C62" s="145" t="s">
        <v>153</v>
      </c>
      <c r="D62" s="154" t="s">
        <v>125</v>
      </c>
      <c r="E62" s="159" t="s">
        <v>154</v>
      </c>
      <c r="F62" s="145" t="s">
        <v>1680</v>
      </c>
      <c r="G62" s="155">
        <v>330684.79999999999</v>
      </c>
      <c r="H62" s="162">
        <v>43795</v>
      </c>
      <c r="I62" s="105"/>
      <c r="J62" s="109"/>
    </row>
    <row r="63" spans="1:10" s="2" customFormat="1" ht="25.5" x14ac:dyDescent="0.25">
      <c r="A63" s="146" t="s">
        <v>155</v>
      </c>
      <c r="B63" s="145" t="s">
        <v>12</v>
      </c>
      <c r="C63" s="145" t="s">
        <v>156</v>
      </c>
      <c r="D63" s="145" t="s">
        <v>157</v>
      </c>
      <c r="E63" s="145" t="s">
        <v>1681</v>
      </c>
      <c r="F63" s="145" t="s">
        <v>1682</v>
      </c>
      <c r="G63" s="155">
        <v>695277.13</v>
      </c>
      <c r="H63" s="162">
        <v>43795</v>
      </c>
      <c r="I63" s="105"/>
      <c r="J63" s="109"/>
    </row>
    <row r="64" spans="1:10" s="2" customFormat="1" ht="38.25" x14ac:dyDescent="0.25">
      <c r="A64" s="146" t="s">
        <v>1297</v>
      </c>
      <c r="B64" s="145" t="s">
        <v>9</v>
      </c>
      <c r="C64" s="145" t="s">
        <v>1289</v>
      </c>
      <c r="D64" s="145" t="s">
        <v>1288</v>
      </c>
      <c r="E64" s="145" t="s">
        <v>1683</v>
      </c>
      <c r="F64" s="158" t="s">
        <v>1287</v>
      </c>
      <c r="G64" s="155">
        <v>29216.781089567114</v>
      </c>
      <c r="H64" s="157" t="s">
        <v>1629</v>
      </c>
      <c r="I64" s="105"/>
      <c r="J64" s="109"/>
    </row>
    <row r="65" spans="1:10" s="2" customFormat="1" ht="25.5" x14ac:dyDescent="0.25">
      <c r="A65" s="146" t="s">
        <v>162</v>
      </c>
      <c r="B65" s="145" t="s">
        <v>52</v>
      </c>
      <c r="C65" s="145" t="s">
        <v>163</v>
      </c>
      <c r="D65" s="145" t="s">
        <v>1684</v>
      </c>
      <c r="E65" s="145" t="s">
        <v>1685</v>
      </c>
      <c r="F65" s="145" t="s">
        <v>164</v>
      </c>
      <c r="G65" s="155">
        <v>382402.42</v>
      </c>
      <c r="H65" s="162">
        <v>43822</v>
      </c>
      <c r="I65" s="105"/>
      <c r="J65" s="109"/>
    </row>
    <row r="66" spans="1:10" s="2" customFormat="1" ht="25.5" x14ac:dyDescent="0.25">
      <c r="A66" s="146" t="s">
        <v>165</v>
      </c>
      <c r="B66" s="145" t="s">
        <v>88</v>
      </c>
      <c r="C66" s="145" t="s">
        <v>166</v>
      </c>
      <c r="D66" s="145" t="s">
        <v>167</v>
      </c>
      <c r="E66" s="145" t="s">
        <v>1686</v>
      </c>
      <c r="F66" s="189" t="s">
        <v>1687</v>
      </c>
      <c r="G66" s="155">
        <v>624756.91</v>
      </c>
      <c r="H66" s="162">
        <v>43822</v>
      </c>
      <c r="I66" s="105"/>
      <c r="J66" s="109"/>
    </row>
    <row r="67" spans="1:10" s="2" customFormat="1" ht="38.25" x14ac:dyDescent="0.25">
      <c r="A67" s="146" t="s">
        <v>171</v>
      </c>
      <c r="B67" s="145" t="s">
        <v>21</v>
      </c>
      <c r="C67" s="145" t="s">
        <v>172</v>
      </c>
      <c r="D67" s="145" t="s">
        <v>1664</v>
      </c>
      <c r="E67" s="145" t="s">
        <v>173</v>
      </c>
      <c r="F67" s="145" t="s">
        <v>1688</v>
      </c>
      <c r="G67" s="174">
        <v>382402.42</v>
      </c>
      <c r="H67" s="157">
        <v>43822</v>
      </c>
      <c r="I67" s="105"/>
      <c r="J67" s="109"/>
    </row>
    <row r="68" spans="1:10" s="2" customFormat="1" ht="25.5" x14ac:dyDescent="0.25">
      <c r="A68" s="146" t="s">
        <v>1259</v>
      </c>
      <c r="B68" s="190" t="s">
        <v>88</v>
      </c>
      <c r="C68" s="145" t="s">
        <v>166</v>
      </c>
      <c r="D68" s="145" t="s">
        <v>167</v>
      </c>
      <c r="E68" s="145" t="s">
        <v>174</v>
      </c>
      <c r="F68" s="189" t="s">
        <v>1689</v>
      </c>
      <c r="G68" s="155">
        <v>343224.52</v>
      </c>
      <c r="H68" s="162">
        <v>43822</v>
      </c>
      <c r="I68" s="105"/>
      <c r="J68" s="109"/>
    </row>
    <row r="69" spans="1:10" s="2" customFormat="1" ht="25.5" x14ac:dyDescent="0.25">
      <c r="A69" s="129" t="s">
        <v>168</v>
      </c>
      <c r="B69" s="128" t="s">
        <v>9</v>
      </c>
      <c r="C69" s="159" t="s">
        <v>9</v>
      </c>
      <c r="D69" s="128" t="s">
        <v>169</v>
      </c>
      <c r="E69" s="145" t="s">
        <v>170</v>
      </c>
      <c r="F69" s="159" t="s">
        <v>1690</v>
      </c>
      <c r="G69" s="174">
        <v>722862.25</v>
      </c>
      <c r="H69" s="162">
        <v>43822</v>
      </c>
      <c r="I69" s="105"/>
      <c r="J69" s="109"/>
    </row>
    <row r="70" spans="1:10" s="2" customFormat="1" ht="15.6" customHeight="1" x14ac:dyDescent="0.25">
      <c r="A70" s="230" t="s">
        <v>182</v>
      </c>
      <c r="B70" s="230"/>
      <c r="C70" s="230"/>
      <c r="D70" s="230"/>
      <c r="E70" s="230"/>
      <c r="F70" s="231"/>
      <c r="G70" s="164">
        <f>SUM(G71:G79)</f>
        <v>6409802.2028023526</v>
      </c>
      <c r="H70" s="165"/>
      <c r="I70" s="105"/>
      <c r="J70" s="109"/>
    </row>
    <row r="71" spans="1:10" s="2" customFormat="1" ht="25.5" x14ac:dyDescent="0.25">
      <c r="A71" s="146" t="s">
        <v>183</v>
      </c>
      <c r="B71" s="145" t="s">
        <v>21</v>
      </c>
      <c r="C71" s="145" t="s">
        <v>184</v>
      </c>
      <c r="D71" s="145" t="s">
        <v>185</v>
      </c>
      <c r="E71" s="145" t="s">
        <v>186</v>
      </c>
      <c r="F71" s="145" t="s">
        <v>187</v>
      </c>
      <c r="G71" s="191">
        <v>732937.98</v>
      </c>
      <c r="H71" s="157">
        <v>43594</v>
      </c>
      <c r="I71" s="105"/>
      <c r="J71" s="109"/>
    </row>
    <row r="72" spans="1:10" s="2" customFormat="1" ht="25.5" x14ac:dyDescent="0.25">
      <c r="A72" s="146" t="s">
        <v>188</v>
      </c>
      <c r="B72" s="146" t="s">
        <v>9</v>
      </c>
      <c r="C72" s="146" t="s">
        <v>9</v>
      </c>
      <c r="D72" s="146" t="s">
        <v>189</v>
      </c>
      <c r="E72" s="146" t="s">
        <v>190</v>
      </c>
      <c r="F72" s="131" t="s">
        <v>191</v>
      </c>
      <c r="G72" s="147">
        <v>1209666.33</v>
      </c>
      <c r="H72" s="148">
        <v>43600</v>
      </c>
      <c r="I72" s="105"/>
      <c r="J72" s="109"/>
    </row>
    <row r="73" spans="1:10" s="2" customFormat="1" ht="25.5" x14ac:dyDescent="0.25">
      <c r="A73" s="146" t="s">
        <v>192</v>
      </c>
      <c r="B73" s="146" t="s">
        <v>88</v>
      </c>
      <c r="C73" s="146" t="s">
        <v>193</v>
      </c>
      <c r="D73" s="146" t="s">
        <v>194</v>
      </c>
      <c r="E73" s="146" t="s">
        <v>195</v>
      </c>
      <c r="F73" s="131" t="s">
        <v>196</v>
      </c>
      <c r="G73" s="147">
        <v>956006.06</v>
      </c>
      <c r="H73" s="148">
        <v>43600</v>
      </c>
      <c r="I73" s="105"/>
      <c r="J73" s="109"/>
    </row>
    <row r="74" spans="1:10" s="10" customFormat="1" ht="18" customHeight="1" x14ac:dyDescent="0.25">
      <c r="A74" s="146" t="s">
        <v>197</v>
      </c>
      <c r="B74" s="146" t="s">
        <v>88</v>
      </c>
      <c r="C74" s="146" t="s">
        <v>198</v>
      </c>
      <c r="D74" s="146" t="s">
        <v>199</v>
      </c>
      <c r="E74" s="146" t="s">
        <v>200</v>
      </c>
      <c r="F74" s="146" t="s">
        <v>201</v>
      </c>
      <c r="G74" s="147">
        <v>1040926.37</v>
      </c>
      <c r="H74" s="148">
        <v>43614</v>
      </c>
      <c r="I74" s="105"/>
      <c r="J74" s="108"/>
    </row>
    <row r="75" spans="1:10" s="7" customFormat="1" ht="38.25" x14ac:dyDescent="0.25">
      <c r="A75" s="146" t="s">
        <v>214</v>
      </c>
      <c r="B75" s="176" t="s">
        <v>9</v>
      </c>
      <c r="C75" s="145" t="s">
        <v>9</v>
      </c>
      <c r="D75" s="145" t="s">
        <v>1298</v>
      </c>
      <c r="E75" s="145" t="s">
        <v>1691</v>
      </c>
      <c r="F75" s="145" t="s">
        <v>1299</v>
      </c>
      <c r="G75" s="156">
        <v>18782.572802352603</v>
      </c>
      <c r="H75" s="157" t="s">
        <v>1692</v>
      </c>
      <c r="I75" s="105"/>
      <c r="J75" s="109"/>
    </row>
    <row r="76" spans="1:10" s="7" customFormat="1" ht="25.5" x14ac:dyDescent="0.25">
      <c r="A76" s="146" t="s">
        <v>202</v>
      </c>
      <c r="B76" s="139" t="s">
        <v>12</v>
      </c>
      <c r="C76" s="145" t="s">
        <v>45</v>
      </c>
      <c r="D76" s="145" t="s">
        <v>1693</v>
      </c>
      <c r="E76" s="145" t="s">
        <v>1694</v>
      </c>
      <c r="F76" s="145" t="s">
        <v>1695</v>
      </c>
      <c r="G76" s="155">
        <v>535070.22</v>
      </c>
      <c r="H76" s="148">
        <v>43787</v>
      </c>
      <c r="I76" s="105"/>
      <c r="J76" s="109"/>
    </row>
    <row r="77" spans="1:10" s="7" customFormat="1" ht="38.25" x14ac:dyDescent="0.25">
      <c r="A77" s="146" t="s">
        <v>203</v>
      </c>
      <c r="B77" s="145" t="s">
        <v>88</v>
      </c>
      <c r="C77" s="145" t="s">
        <v>42</v>
      </c>
      <c r="D77" s="159" t="s">
        <v>204</v>
      </c>
      <c r="E77" s="145" t="s">
        <v>205</v>
      </c>
      <c r="F77" s="145" t="s">
        <v>1696</v>
      </c>
      <c r="G77" s="155">
        <v>450536.71</v>
      </c>
      <c r="H77" s="162">
        <v>43795</v>
      </c>
      <c r="I77" s="105"/>
      <c r="J77" s="109"/>
    </row>
    <row r="78" spans="1:10" s="7" customFormat="1" ht="25.5" x14ac:dyDescent="0.25">
      <c r="A78" s="192" t="s">
        <v>206</v>
      </c>
      <c r="B78" s="193" t="s">
        <v>9</v>
      </c>
      <c r="C78" s="189" t="s">
        <v>9</v>
      </c>
      <c r="D78" s="189" t="s">
        <v>207</v>
      </c>
      <c r="E78" s="189" t="s">
        <v>208</v>
      </c>
      <c r="F78" s="145" t="s">
        <v>209</v>
      </c>
      <c r="G78" s="155">
        <v>956006.06</v>
      </c>
      <c r="H78" s="162">
        <v>43822</v>
      </c>
      <c r="I78" s="105"/>
      <c r="J78" s="109"/>
    </row>
    <row r="79" spans="1:10" s="7" customFormat="1" ht="25.5" x14ac:dyDescent="0.25">
      <c r="A79" s="145" t="s">
        <v>210</v>
      </c>
      <c r="B79" s="145" t="s">
        <v>52</v>
      </c>
      <c r="C79" s="145" t="s">
        <v>53</v>
      </c>
      <c r="D79" s="145" t="s">
        <v>211</v>
      </c>
      <c r="E79" s="145" t="s">
        <v>212</v>
      </c>
      <c r="F79" s="145" t="s">
        <v>213</v>
      </c>
      <c r="G79" s="155">
        <v>509869.9</v>
      </c>
      <c r="H79" s="162">
        <v>43823</v>
      </c>
      <c r="I79" s="105"/>
      <c r="J79" s="109"/>
    </row>
    <row r="80" spans="1:10" s="7" customFormat="1" ht="15.6" customHeight="1" x14ac:dyDescent="0.25">
      <c r="A80" s="227" t="s">
        <v>215</v>
      </c>
      <c r="B80" s="227"/>
      <c r="C80" s="227"/>
      <c r="D80" s="227"/>
      <c r="E80" s="227"/>
      <c r="F80" s="228"/>
      <c r="G80" s="8">
        <f>SUM(G81:G117)</f>
        <v>25810167.381625816</v>
      </c>
      <c r="H80" s="11"/>
      <c r="I80" s="105"/>
      <c r="J80" s="109"/>
    </row>
    <row r="81" spans="1:14" s="7" customFormat="1" ht="38.25" x14ac:dyDescent="0.25">
      <c r="A81" s="194" t="s">
        <v>1302</v>
      </c>
      <c r="B81" s="195" t="s">
        <v>9</v>
      </c>
      <c r="C81" s="195" t="s">
        <v>1697</v>
      </c>
      <c r="D81" s="195" t="s">
        <v>264</v>
      </c>
      <c r="E81" s="195" t="s">
        <v>1698</v>
      </c>
      <c r="F81" s="195" t="s">
        <v>1699</v>
      </c>
      <c r="G81" s="196">
        <v>218884.01</v>
      </c>
      <c r="H81" s="133" t="s">
        <v>1700</v>
      </c>
      <c r="I81" s="105"/>
      <c r="J81" s="109"/>
    </row>
    <row r="82" spans="1:14" s="7" customFormat="1" ht="38.25" x14ac:dyDescent="0.25">
      <c r="A82" s="197" t="s">
        <v>1300</v>
      </c>
      <c r="B82" s="198" t="s">
        <v>88</v>
      </c>
      <c r="C82" s="198" t="s">
        <v>420</v>
      </c>
      <c r="D82" s="198" t="s">
        <v>1301</v>
      </c>
      <c r="E82" s="198" t="s">
        <v>421</v>
      </c>
      <c r="F82" s="198" t="s">
        <v>1701</v>
      </c>
      <c r="G82" s="196">
        <v>42694.8</v>
      </c>
      <c r="H82" s="133" t="s">
        <v>1700</v>
      </c>
      <c r="I82" s="105"/>
      <c r="J82" s="109"/>
    </row>
    <row r="83" spans="1:14" s="7" customFormat="1" ht="25.5" x14ac:dyDescent="0.25">
      <c r="A83" s="197" t="s">
        <v>216</v>
      </c>
      <c r="B83" s="198" t="s">
        <v>21</v>
      </c>
      <c r="C83" s="198" t="s">
        <v>217</v>
      </c>
      <c r="D83" s="198" t="s">
        <v>218</v>
      </c>
      <c r="E83" s="198" t="s">
        <v>219</v>
      </c>
      <c r="F83" s="195" t="s">
        <v>220</v>
      </c>
      <c r="G83" s="196">
        <v>162436.79999999999</v>
      </c>
      <c r="H83" s="133">
        <v>43563</v>
      </c>
      <c r="I83" s="105"/>
      <c r="J83" s="109"/>
    </row>
    <row r="84" spans="1:14" s="10" customFormat="1" ht="18" customHeight="1" x14ac:dyDescent="0.25">
      <c r="A84" s="197" t="s">
        <v>221</v>
      </c>
      <c r="B84" s="198" t="s">
        <v>9</v>
      </c>
      <c r="C84" s="198" t="s">
        <v>10</v>
      </c>
      <c r="D84" s="198" t="s">
        <v>222</v>
      </c>
      <c r="E84" s="198" t="s">
        <v>223</v>
      </c>
      <c r="F84" s="198" t="s">
        <v>224</v>
      </c>
      <c r="G84" s="196">
        <v>226030.16</v>
      </c>
      <c r="H84" s="133">
        <v>43563</v>
      </c>
      <c r="I84" s="105"/>
      <c r="J84" s="108"/>
      <c r="K84" s="94"/>
    </row>
    <row r="85" spans="1:14" s="2" customFormat="1" ht="25.5" x14ac:dyDescent="0.25">
      <c r="A85" s="199" t="s">
        <v>225</v>
      </c>
      <c r="B85" s="160" t="s">
        <v>12</v>
      </c>
      <c r="C85" s="160" t="s">
        <v>226</v>
      </c>
      <c r="D85" s="160" t="s">
        <v>227</v>
      </c>
      <c r="E85" s="160" t="s">
        <v>228</v>
      </c>
      <c r="F85" s="160" t="s">
        <v>229</v>
      </c>
      <c r="G85" s="200">
        <v>1043958.61</v>
      </c>
      <c r="H85" s="162">
        <v>43594</v>
      </c>
      <c r="I85" s="105"/>
      <c r="J85" s="109"/>
    </row>
    <row r="86" spans="1:14" s="2" customFormat="1" ht="25.5" x14ac:dyDescent="0.25">
      <c r="A86" s="146" t="s">
        <v>230</v>
      </c>
      <c r="B86" s="146" t="s">
        <v>12</v>
      </c>
      <c r="C86" s="146" t="s">
        <v>68</v>
      </c>
      <c r="D86" s="146" t="s">
        <v>231</v>
      </c>
      <c r="E86" s="146" t="s">
        <v>232</v>
      </c>
      <c r="F86" s="131" t="s">
        <v>233</v>
      </c>
      <c r="G86" s="147">
        <v>12813.74</v>
      </c>
      <c r="H86" s="171">
        <v>43594</v>
      </c>
      <c r="I86" s="105"/>
      <c r="J86" s="109"/>
    </row>
    <row r="87" spans="1:14" s="7" customFormat="1" ht="25.5" x14ac:dyDescent="0.25">
      <c r="A87" s="146" t="s">
        <v>234</v>
      </c>
      <c r="B87" s="146" t="s">
        <v>12</v>
      </c>
      <c r="C87" s="146" t="s">
        <v>68</v>
      </c>
      <c r="D87" s="146" t="s">
        <v>231</v>
      </c>
      <c r="E87" s="146" t="s">
        <v>232</v>
      </c>
      <c r="F87" s="131" t="s">
        <v>235</v>
      </c>
      <c r="G87" s="147">
        <v>17410.16</v>
      </c>
      <c r="H87" s="171">
        <v>43594</v>
      </c>
      <c r="I87" s="105"/>
      <c r="J87" s="109"/>
    </row>
    <row r="88" spans="1:14" s="7" customFormat="1" ht="25.5" x14ac:dyDescent="0.25">
      <c r="A88" s="146" t="s">
        <v>236</v>
      </c>
      <c r="B88" s="146" t="s">
        <v>12</v>
      </c>
      <c r="C88" s="146" t="s">
        <v>68</v>
      </c>
      <c r="D88" s="146" t="s">
        <v>231</v>
      </c>
      <c r="E88" s="146" t="s">
        <v>232</v>
      </c>
      <c r="F88" s="131" t="s">
        <v>237</v>
      </c>
      <c r="G88" s="147">
        <v>16831.490000000002</v>
      </c>
      <c r="H88" s="171">
        <v>43594</v>
      </c>
      <c r="I88" s="105"/>
      <c r="J88" s="109"/>
    </row>
    <row r="89" spans="1:14" s="7" customFormat="1" ht="25.5" x14ac:dyDescent="0.25">
      <c r="A89" s="146" t="s">
        <v>238</v>
      </c>
      <c r="B89" s="146" t="s">
        <v>88</v>
      </c>
      <c r="C89" s="145" t="s">
        <v>198</v>
      </c>
      <c r="D89" s="145" t="s">
        <v>239</v>
      </c>
      <c r="E89" s="145" t="s">
        <v>240</v>
      </c>
      <c r="F89" s="145" t="s">
        <v>241</v>
      </c>
      <c r="G89" s="147">
        <v>1857.5530000000001</v>
      </c>
      <c r="H89" s="149" t="s">
        <v>72</v>
      </c>
      <c r="I89" s="105"/>
      <c r="J89" s="109"/>
    </row>
    <row r="90" spans="1:14" s="7" customFormat="1" ht="38.25" x14ac:dyDescent="0.25">
      <c r="A90" s="129" t="s">
        <v>1702</v>
      </c>
      <c r="B90" s="201" t="s">
        <v>21</v>
      </c>
      <c r="C90" s="202" t="s">
        <v>570</v>
      </c>
      <c r="D90" s="146" t="s">
        <v>1329</v>
      </c>
      <c r="E90" s="146" t="s">
        <v>1703</v>
      </c>
      <c r="F90" s="195" t="s">
        <v>1330</v>
      </c>
      <c r="G90" s="196">
        <v>189.07</v>
      </c>
      <c r="H90" s="149" t="s">
        <v>1704</v>
      </c>
      <c r="I90" s="105"/>
      <c r="J90" s="109"/>
    </row>
    <row r="91" spans="1:14" s="97" customFormat="1" ht="38.25" x14ac:dyDescent="0.25">
      <c r="A91" s="129" t="s">
        <v>296</v>
      </c>
      <c r="B91" s="146" t="s">
        <v>12</v>
      </c>
      <c r="C91" s="202" t="s">
        <v>430</v>
      </c>
      <c r="D91" s="146" t="s">
        <v>1311</v>
      </c>
      <c r="E91" s="146" t="s">
        <v>1705</v>
      </c>
      <c r="F91" s="195" t="s">
        <v>1310</v>
      </c>
      <c r="G91" s="196">
        <v>75398.149999999994</v>
      </c>
      <c r="H91" s="149" t="s">
        <v>1706</v>
      </c>
      <c r="I91" s="105"/>
      <c r="J91" s="109"/>
      <c r="K91" s="96"/>
      <c r="L91" s="96"/>
      <c r="M91" s="96"/>
      <c r="N91" s="96">
        <f>M91-L91</f>
        <v>0</v>
      </c>
    </row>
    <row r="92" spans="1:14" s="97" customFormat="1" ht="38.25" x14ac:dyDescent="0.25">
      <c r="A92" s="146" t="s">
        <v>238</v>
      </c>
      <c r="B92" s="146" t="s">
        <v>88</v>
      </c>
      <c r="C92" s="145" t="s">
        <v>198</v>
      </c>
      <c r="D92" s="145" t="s">
        <v>239</v>
      </c>
      <c r="E92" s="145" t="s">
        <v>240</v>
      </c>
      <c r="F92" s="145" t="s">
        <v>241</v>
      </c>
      <c r="G92" s="196">
        <v>355.54</v>
      </c>
      <c r="H92" s="133" t="s">
        <v>1665</v>
      </c>
      <c r="I92" s="105"/>
      <c r="J92" s="109"/>
      <c r="K92" s="96"/>
      <c r="L92" s="96"/>
      <c r="M92" s="96"/>
      <c r="N92" s="96"/>
    </row>
    <row r="93" spans="1:14" s="7" customFormat="1" ht="38.25" x14ac:dyDescent="0.25">
      <c r="A93" s="135" t="s">
        <v>1327</v>
      </c>
      <c r="B93" s="135" t="s">
        <v>88</v>
      </c>
      <c r="C93" s="134" t="s">
        <v>198</v>
      </c>
      <c r="D93" s="134" t="s">
        <v>239</v>
      </c>
      <c r="E93" s="134" t="s">
        <v>240</v>
      </c>
      <c r="F93" s="134" t="s">
        <v>1328</v>
      </c>
      <c r="G93" s="203">
        <v>210.19</v>
      </c>
      <c r="H93" s="183" t="s">
        <v>1665</v>
      </c>
      <c r="I93" s="105"/>
      <c r="J93" s="109"/>
    </row>
    <row r="94" spans="1:14" s="7" customFormat="1" ht="38.25" x14ac:dyDescent="0.25">
      <c r="A94" s="141" t="s">
        <v>297</v>
      </c>
      <c r="B94" s="141" t="s">
        <v>9</v>
      </c>
      <c r="C94" s="139" t="s">
        <v>1697</v>
      </c>
      <c r="D94" s="139" t="s">
        <v>264</v>
      </c>
      <c r="E94" s="139" t="s">
        <v>1707</v>
      </c>
      <c r="F94" s="139" t="s">
        <v>1708</v>
      </c>
      <c r="G94" s="204">
        <v>420078.69</v>
      </c>
      <c r="H94" s="205" t="s">
        <v>1709</v>
      </c>
      <c r="I94" s="105"/>
      <c r="J94" s="109"/>
    </row>
    <row r="95" spans="1:14" ht="38.25" x14ac:dyDescent="0.25">
      <c r="A95" s="206" t="s">
        <v>295</v>
      </c>
      <c r="B95" s="168" t="s">
        <v>12</v>
      </c>
      <c r="C95" s="207" t="s">
        <v>226</v>
      </c>
      <c r="D95" s="168" t="s">
        <v>1710</v>
      </c>
      <c r="E95" s="168" t="s">
        <v>1710</v>
      </c>
      <c r="F95" s="208" t="s">
        <v>1309</v>
      </c>
      <c r="G95" s="132">
        <v>67446.809680755949</v>
      </c>
      <c r="H95" s="205" t="s">
        <v>1711</v>
      </c>
      <c r="J95" s="109"/>
      <c r="K95" s="20"/>
    </row>
    <row r="96" spans="1:14" ht="51" x14ac:dyDescent="0.25">
      <c r="A96" s="206" t="s">
        <v>1303</v>
      </c>
      <c r="B96" s="168" t="s">
        <v>9</v>
      </c>
      <c r="C96" s="207" t="s">
        <v>9</v>
      </c>
      <c r="D96" s="168" t="s">
        <v>1304</v>
      </c>
      <c r="E96" s="168" t="s">
        <v>1712</v>
      </c>
      <c r="F96" s="208" t="s">
        <v>1305</v>
      </c>
      <c r="G96" s="132">
        <v>145839.13575190026</v>
      </c>
      <c r="H96" s="148" t="s">
        <v>1711</v>
      </c>
      <c r="J96" s="109"/>
      <c r="K96" s="20"/>
    </row>
    <row r="97" spans="1:11" ht="25.5" x14ac:dyDescent="0.25">
      <c r="A97" s="140" t="s">
        <v>242</v>
      </c>
      <c r="B97" s="140" t="s">
        <v>52</v>
      </c>
      <c r="C97" s="140" t="s">
        <v>243</v>
      </c>
      <c r="D97" s="140" t="s">
        <v>244</v>
      </c>
      <c r="E97" s="140" t="s">
        <v>245</v>
      </c>
      <c r="F97" s="136" t="s">
        <v>246</v>
      </c>
      <c r="G97" s="209">
        <v>1485269.01</v>
      </c>
      <c r="H97" s="153">
        <v>43696</v>
      </c>
      <c r="J97" s="109"/>
      <c r="K97" s="20"/>
    </row>
    <row r="98" spans="1:11" ht="25.5" x14ac:dyDescent="0.25">
      <c r="A98" s="210" t="s">
        <v>1325</v>
      </c>
      <c r="B98" s="129" t="s">
        <v>9</v>
      </c>
      <c r="C98" s="129" t="s">
        <v>9</v>
      </c>
      <c r="D98" s="146" t="s">
        <v>1326</v>
      </c>
      <c r="E98" s="146" t="s">
        <v>1713</v>
      </c>
      <c r="F98" s="131" t="s">
        <v>1714</v>
      </c>
      <c r="G98" s="132">
        <v>1158.93</v>
      </c>
      <c r="H98" s="211">
        <v>43703</v>
      </c>
      <c r="J98" s="109"/>
      <c r="K98" s="20"/>
    </row>
    <row r="99" spans="1:11" ht="25.5" x14ac:dyDescent="0.25">
      <c r="A99" s="129" t="s">
        <v>247</v>
      </c>
      <c r="B99" s="201" t="s">
        <v>21</v>
      </c>
      <c r="C99" s="131" t="s">
        <v>248</v>
      </c>
      <c r="D99" s="146" t="s">
        <v>1715</v>
      </c>
      <c r="E99" s="146" t="s">
        <v>1716</v>
      </c>
      <c r="F99" s="131" t="s">
        <v>1717</v>
      </c>
      <c r="G99" s="132">
        <v>1114065.72</v>
      </c>
      <c r="H99" s="212">
        <v>43703</v>
      </c>
      <c r="J99" s="109"/>
    </row>
    <row r="100" spans="1:11" ht="25.5" x14ac:dyDescent="0.25">
      <c r="A100" s="146" t="s">
        <v>249</v>
      </c>
      <c r="B100" s="146" t="s">
        <v>88</v>
      </c>
      <c r="C100" s="146" t="s">
        <v>250</v>
      </c>
      <c r="D100" s="146" t="s">
        <v>251</v>
      </c>
      <c r="E100" s="146" t="s">
        <v>252</v>
      </c>
      <c r="F100" s="146" t="s">
        <v>253</v>
      </c>
      <c r="G100" s="147">
        <v>4232.59</v>
      </c>
      <c r="H100" s="148">
        <v>43766</v>
      </c>
      <c r="J100" s="109"/>
    </row>
    <row r="101" spans="1:11" ht="25.5" x14ac:dyDescent="0.25">
      <c r="A101" s="146" t="s">
        <v>254</v>
      </c>
      <c r="B101" s="146" t="s">
        <v>88</v>
      </c>
      <c r="C101" s="146" t="s">
        <v>193</v>
      </c>
      <c r="D101" s="146" t="s">
        <v>255</v>
      </c>
      <c r="E101" s="146" t="s">
        <v>256</v>
      </c>
      <c r="F101" s="146" t="s">
        <v>257</v>
      </c>
      <c r="G101" s="147">
        <v>18068.96</v>
      </c>
      <c r="H101" s="148">
        <v>43766</v>
      </c>
      <c r="J101" s="109"/>
    </row>
    <row r="102" spans="1:11" ht="25.5" x14ac:dyDescent="0.25">
      <c r="A102" s="146" t="s">
        <v>258</v>
      </c>
      <c r="B102" s="146" t="s">
        <v>88</v>
      </c>
      <c r="C102" s="146" t="s">
        <v>193</v>
      </c>
      <c r="D102" s="146" t="s">
        <v>255</v>
      </c>
      <c r="E102" s="146" t="s">
        <v>256</v>
      </c>
      <c r="F102" s="146" t="s">
        <v>259</v>
      </c>
      <c r="G102" s="147">
        <v>19408.02</v>
      </c>
      <c r="H102" s="148">
        <v>43766</v>
      </c>
      <c r="J102" s="109"/>
    </row>
    <row r="103" spans="1:11" ht="25.5" x14ac:dyDescent="0.25">
      <c r="A103" s="146" t="s">
        <v>260</v>
      </c>
      <c r="B103" s="146" t="s">
        <v>88</v>
      </c>
      <c r="C103" s="146" t="s">
        <v>193</v>
      </c>
      <c r="D103" s="146" t="s">
        <v>255</v>
      </c>
      <c r="E103" s="146" t="s">
        <v>256</v>
      </c>
      <c r="F103" s="146" t="s">
        <v>261</v>
      </c>
      <c r="G103" s="147">
        <v>15608.54</v>
      </c>
      <c r="H103" s="148">
        <v>43766</v>
      </c>
      <c r="J103" s="109"/>
      <c r="K103" s="20"/>
    </row>
    <row r="104" spans="1:11" s="7" customFormat="1" ht="38.25" x14ac:dyDescent="0.25">
      <c r="A104" s="146" t="s">
        <v>298</v>
      </c>
      <c r="B104" s="145" t="s">
        <v>21</v>
      </c>
      <c r="C104" s="145" t="s">
        <v>570</v>
      </c>
      <c r="D104" s="145" t="s">
        <v>1312</v>
      </c>
      <c r="E104" s="145" t="s">
        <v>1718</v>
      </c>
      <c r="F104" s="145" t="s">
        <v>1719</v>
      </c>
      <c r="G104" s="156">
        <v>275152.57605461823</v>
      </c>
      <c r="H104" s="213" t="s">
        <v>1720</v>
      </c>
      <c r="I104" s="105"/>
      <c r="J104" s="109"/>
    </row>
    <row r="105" spans="1:11" s="7" customFormat="1" ht="38.25" x14ac:dyDescent="0.25">
      <c r="A105" s="146" t="s">
        <v>294</v>
      </c>
      <c r="B105" s="145" t="s">
        <v>9</v>
      </c>
      <c r="C105" s="145" t="s">
        <v>1306</v>
      </c>
      <c r="D105" s="145" t="s">
        <v>1307</v>
      </c>
      <c r="E105" s="145" t="s">
        <v>1721</v>
      </c>
      <c r="F105" s="145" t="s">
        <v>1308</v>
      </c>
      <c r="G105" s="155">
        <v>14942.937138538808</v>
      </c>
      <c r="H105" s="213" t="s">
        <v>1722</v>
      </c>
      <c r="I105" s="105"/>
      <c r="J105" s="109"/>
    </row>
    <row r="106" spans="1:11" s="7" customFormat="1" ht="25.5" x14ac:dyDescent="0.25">
      <c r="A106" s="146" t="s">
        <v>267</v>
      </c>
      <c r="B106" s="145" t="s">
        <v>9</v>
      </c>
      <c r="C106" s="145" t="s">
        <v>268</v>
      </c>
      <c r="D106" s="145" t="s">
        <v>357</v>
      </c>
      <c r="E106" s="214" t="s">
        <v>269</v>
      </c>
      <c r="F106" s="145" t="s">
        <v>270</v>
      </c>
      <c r="G106" s="174">
        <v>458882.91</v>
      </c>
      <c r="H106" s="148">
        <v>43801</v>
      </c>
      <c r="I106" s="105"/>
      <c r="J106" s="109"/>
    </row>
    <row r="107" spans="1:11" s="7" customFormat="1" ht="25.5" x14ac:dyDescent="0.25">
      <c r="A107" s="215" t="s">
        <v>272</v>
      </c>
      <c r="B107" s="172" t="s">
        <v>88</v>
      </c>
      <c r="C107" s="172" t="s">
        <v>273</v>
      </c>
      <c r="D107" s="172" t="s">
        <v>274</v>
      </c>
      <c r="E107" s="172" t="s">
        <v>275</v>
      </c>
      <c r="F107" s="172" t="s">
        <v>1723</v>
      </c>
      <c r="G107" s="174">
        <v>10214.09</v>
      </c>
      <c r="H107" s="148">
        <v>43801</v>
      </c>
      <c r="I107" s="105"/>
      <c r="J107" s="109"/>
    </row>
    <row r="108" spans="1:11" s="7" customFormat="1" ht="25.5" x14ac:dyDescent="0.25">
      <c r="A108" s="146" t="s">
        <v>290</v>
      </c>
      <c r="B108" s="145" t="s">
        <v>88</v>
      </c>
      <c r="C108" s="145" t="s">
        <v>89</v>
      </c>
      <c r="D108" s="145" t="s">
        <v>291</v>
      </c>
      <c r="E108" s="145" t="s">
        <v>1724</v>
      </c>
      <c r="F108" s="172" t="s">
        <v>292</v>
      </c>
      <c r="G108" s="155">
        <v>519961</v>
      </c>
      <c r="H108" s="157">
        <v>43816</v>
      </c>
      <c r="I108" s="105"/>
      <c r="J108" s="109"/>
    </row>
    <row r="109" spans="1:11" s="7" customFormat="1" ht="25.5" x14ac:dyDescent="0.25">
      <c r="A109" s="146" t="s">
        <v>293</v>
      </c>
      <c r="B109" s="145" t="s">
        <v>88</v>
      </c>
      <c r="C109" s="145" t="s">
        <v>89</v>
      </c>
      <c r="D109" s="145" t="s">
        <v>1725</v>
      </c>
      <c r="E109" s="145" t="s">
        <v>1726</v>
      </c>
      <c r="F109" s="172" t="s">
        <v>1727</v>
      </c>
      <c r="G109" s="155">
        <v>528904.03</v>
      </c>
      <c r="H109" s="157">
        <v>43816</v>
      </c>
      <c r="I109" s="105"/>
      <c r="J109" s="109"/>
    </row>
    <row r="110" spans="1:11" s="7" customFormat="1" ht="25.5" x14ac:dyDescent="0.25">
      <c r="A110" s="145" t="s">
        <v>262</v>
      </c>
      <c r="B110" s="145" t="s">
        <v>12</v>
      </c>
      <c r="C110" s="145" t="s">
        <v>263</v>
      </c>
      <c r="D110" s="145" t="s">
        <v>264</v>
      </c>
      <c r="E110" s="145" t="s">
        <v>1728</v>
      </c>
      <c r="F110" s="145" t="s">
        <v>1729</v>
      </c>
      <c r="G110" s="155">
        <v>4085584.13</v>
      </c>
      <c r="H110" s="157">
        <v>43816</v>
      </c>
      <c r="I110" s="105"/>
      <c r="J110" s="109"/>
    </row>
    <row r="111" spans="1:11" s="7" customFormat="1" ht="25.5" x14ac:dyDescent="0.25">
      <c r="A111" s="145" t="s">
        <v>265</v>
      </c>
      <c r="B111" s="145" t="s">
        <v>21</v>
      </c>
      <c r="C111" s="154" t="s">
        <v>477</v>
      </c>
      <c r="D111" s="154" t="s">
        <v>264</v>
      </c>
      <c r="E111" s="154" t="s">
        <v>1730</v>
      </c>
      <c r="F111" s="145" t="s">
        <v>1731</v>
      </c>
      <c r="G111" s="191">
        <v>1490871.45</v>
      </c>
      <c r="H111" s="157">
        <v>43816</v>
      </c>
      <c r="I111" s="105"/>
      <c r="J111" s="109"/>
    </row>
    <row r="112" spans="1:11" s="7" customFormat="1" ht="25.5" x14ac:dyDescent="0.25">
      <c r="A112" s="146" t="s">
        <v>276</v>
      </c>
      <c r="B112" s="145" t="s">
        <v>21</v>
      </c>
      <c r="C112" s="145" t="s">
        <v>1732</v>
      </c>
      <c r="D112" s="145" t="s">
        <v>277</v>
      </c>
      <c r="E112" s="145" t="s">
        <v>1733</v>
      </c>
      <c r="F112" s="145" t="s">
        <v>278</v>
      </c>
      <c r="G112" s="155">
        <v>6208948.1100000003</v>
      </c>
      <c r="H112" s="148">
        <v>43822</v>
      </c>
      <c r="I112" s="105"/>
      <c r="J112" s="109"/>
    </row>
    <row r="113" spans="1:10" s="7" customFormat="1" ht="25.5" x14ac:dyDescent="0.25">
      <c r="A113" s="146" t="s">
        <v>279</v>
      </c>
      <c r="B113" s="145" t="s">
        <v>88</v>
      </c>
      <c r="C113" s="145" t="s">
        <v>193</v>
      </c>
      <c r="D113" s="145" t="s">
        <v>280</v>
      </c>
      <c r="E113" s="145" t="s">
        <v>281</v>
      </c>
      <c r="F113" s="145" t="s">
        <v>1734</v>
      </c>
      <c r="G113" s="155">
        <v>19410</v>
      </c>
      <c r="H113" s="148">
        <v>43822</v>
      </c>
      <c r="I113" s="105"/>
      <c r="J113" s="109"/>
    </row>
    <row r="114" spans="1:10" s="7" customFormat="1" ht="38.25" x14ac:dyDescent="0.25">
      <c r="A114" s="146" t="s">
        <v>282</v>
      </c>
      <c r="B114" s="145" t="s">
        <v>88</v>
      </c>
      <c r="C114" s="145" t="s">
        <v>89</v>
      </c>
      <c r="D114" s="145" t="s">
        <v>283</v>
      </c>
      <c r="E114" s="145" t="s">
        <v>284</v>
      </c>
      <c r="F114" s="172" t="s">
        <v>1735</v>
      </c>
      <c r="G114" s="155">
        <v>20174.23</v>
      </c>
      <c r="H114" s="148">
        <v>43822</v>
      </c>
      <c r="I114" s="105"/>
      <c r="J114" s="109"/>
    </row>
    <row r="115" spans="1:10" s="7" customFormat="1" ht="25.5" x14ac:dyDescent="0.25">
      <c r="A115" s="146" t="s">
        <v>285</v>
      </c>
      <c r="B115" s="145" t="s">
        <v>88</v>
      </c>
      <c r="C115" s="145" t="s">
        <v>89</v>
      </c>
      <c r="D115" s="145" t="s">
        <v>283</v>
      </c>
      <c r="E115" s="145" t="s">
        <v>284</v>
      </c>
      <c r="F115" s="172" t="s">
        <v>1736</v>
      </c>
      <c r="G115" s="155">
        <v>21121.37</v>
      </c>
      <c r="H115" s="148">
        <v>43822</v>
      </c>
      <c r="I115" s="105"/>
      <c r="J115" s="109"/>
    </row>
    <row r="116" spans="1:10" s="7" customFormat="1" ht="38.25" x14ac:dyDescent="0.25">
      <c r="A116" s="146" t="s">
        <v>286</v>
      </c>
      <c r="B116" s="145" t="s">
        <v>21</v>
      </c>
      <c r="C116" s="145" t="s">
        <v>287</v>
      </c>
      <c r="D116" s="145" t="s">
        <v>1737</v>
      </c>
      <c r="E116" s="145" t="s">
        <v>288</v>
      </c>
      <c r="F116" s="154" t="s">
        <v>289</v>
      </c>
      <c r="G116" s="155">
        <v>1706071.83</v>
      </c>
      <c r="H116" s="148">
        <v>43822</v>
      </c>
      <c r="I116" s="105"/>
      <c r="J116" s="109"/>
    </row>
    <row r="117" spans="1:10" s="99" customFormat="1" ht="25.5" x14ac:dyDescent="0.25">
      <c r="A117" s="215" t="s">
        <v>271</v>
      </c>
      <c r="B117" s="216" t="s">
        <v>9</v>
      </c>
      <c r="C117" s="172" t="s">
        <v>10</v>
      </c>
      <c r="D117" s="216" t="s">
        <v>222</v>
      </c>
      <c r="E117" s="172" t="s">
        <v>223</v>
      </c>
      <c r="F117" s="172" t="s">
        <v>1738</v>
      </c>
      <c r="G117" s="174">
        <v>5339682.04</v>
      </c>
      <c r="H117" s="148">
        <v>43822</v>
      </c>
      <c r="I117" s="111"/>
      <c r="J117" s="109"/>
    </row>
    <row r="118" spans="1:10" s="99" customFormat="1" ht="15.6" customHeight="1" x14ac:dyDescent="0.25">
      <c r="A118" s="230" t="s">
        <v>1739</v>
      </c>
      <c r="B118" s="230"/>
      <c r="C118" s="230"/>
      <c r="D118" s="230"/>
      <c r="E118" s="230"/>
      <c r="F118" s="231"/>
      <c r="G118" s="164">
        <f>SUM(G119:G121)</f>
        <v>5207819.0236531897</v>
      </c>
      <c r="H118" s="165"/>
      <c r="I118" s="111"/>
      <c r="J118" s="109"/>
    </row>
    <row r="119" spans="1:10" s="99" customFormat="1" ht="38.25" x14ac:dyDescent="0.25">
      <c r="A119" s="145" t="s">
        <v>320</v>
      </c>
      <c r="B119" s="145" t="s">
        <v>88</v>
      </c>
      <c r="C119" s="145" t="s">
        <v>411</v>
      </c>
      <c r="D119" s="145" t="s">
        <v>1320</v>
      </c>
      <c r="E119" s="145" t="s">
        <v>1321</v>
      </c>
      <c r="F119" s="154" t="s">
        <v>1319</v>
      </c>
      <c r="G119" s="155">
        <v>191941.75</v>
      </c>
      <c r="H119" s="157" t="s">
        <v>1638</v>
      </c>
      <c r="I119" s="111"/>
      <c r="J119" s="109"/>
    </row>
    <row r="120" spans="1:10" s="99" customFormat="1" ht="38.25" x14ac:dyDescent="0.25">
      <c r="A120" s="145" t="s">
        <v>317</v>
      </c>
      <c r="B120" s="176" t="s">
        <v>9</v>
      </c>
      <c r="C120" s="145" t="s">
        <v>10</v>
      </c>
      <c r="D120" s="145" t="s">
        <v>1313</v>
      </c>
      <c r="E120" s="145" t="s">
        <v>1313</v>
      </c>
      <c r="F120" s="145" t="s">
        <v>1740</v>
      </c>
      <c r="G120" s="156">
        <v>383211.703653189</v>
      </c>
      <c r="H120" s="157" t="s">
        <v>1621</v>
      </c>
      <c r="I120" s="111"/>
      <c r="J120" s="109"/>
    </row>
    <row r="121" spans="1:10" s="99" customFormat="1" ht="25.5" x14ac:dyDescent="0.25">
      <c r="A121" s="172" t="s">
        <v>299</v>
      </c>
      <c r="B121" s="128" t="s">
        <v>21</v>
      </c>
      <c r="C121" s="163" t="s">
        <v>266</v>
      </c>
      <c r="D121" s="145" t="s">
        <v>264</v>
      </c>
      <c r="E121" s="145" t="s">
        <v>300</v>
      </c>
      <c r="F121" s="145" t="s">
        <v>301</v>
      </c>
      <c r="G121" s="155">
        <v>4632665.57</v>
      </c>
      <c r="H121" s="157">
        <v>43822</v>
      </c>
      <c r="I121" s="111"/>
      <c r="J121" s="109"/>
    </row>
    <row r="122" spans="1:10" s="10" customFormat="1" ht="18" customHeight="1" x14ac:dyDescent="0.25">
      <c r="A122" s="227" t="s">
        <v>1741</v>
      </c>
      <c r="B122" s="227"/>
      <c r="C122" s="227"/>
      <c r="D122" s="227"/>
      <c r="E122" s="227"/>
      <c r="F122" s="228"/>
      <c r="G122" s="8">
        <f>SUM(G123:G130)</f>
        <v>11644131.619999999</v>
      </c>
      <c r="H122" s="11"/>
      <c r="I122" s="105"/>
      <c r="J122" s="108"/>
    </row>
    <row r="123" spans="1:10" s="2" customFormat="1" ht="25.5" x14ac:dyDescent="0.25">
      <c r="A123" s="134" t="s">
        <v>302</v>
      </c>
      <c r="B123" s="135" t="s">
        <v>21</v>
      </c>
      <c r="C123" s="135" t="s">
        <v>22</v>
      </c>
      <c r="D123" s="135" t="s">
        <v>303</v>
      </c>
      <c r="E123" s="135" t="s">
        <v>304</v>
      </c>
      <c r="F123" s="135" t="s">
        <v>305</v>
      </c>
      <c r="G123" s="137">
        <v>348462.95</v>
      </c>
      <c r="H123" s="138">
        <v>43564</v>
      </c>
      <c r="I123" s="105"/>
      <c r="J123" s="109"/>
    </row>
    <row r="124" spans="1:10" s="10" customFormat="1" ht="18" customHeight="1" x14ac:dyDescent="0.25">
      <c r="A124" s="139" t="s">
        <v>306</v>
      </c>
      <c r="B124" s="141" t="s">
        <v>12</v>
      </c>
      <c r="C124" s="141" t="s">
        <v>45</v>
      </c>
      <c r="D124" s="141" t="s">
        <v>307</v>
      </c>
      <c r="E124" s="141" t="s">
        <v>1742</v>
      </c>
      <c r="F124" s="141" t="s">
        <v>1743</v>
      </c>
      <c r="G124" s="217">
        <v>901449.98</v>
      </c>
      <c r="H124" s="144">
        <v>43703</v>
      </c>
      <c r="I124" s="105"/>
      <c r="J124" s="108"/>
    </row>
    <row r="125" spans="1:10" s="2" customFormat="1" ht="38.25" x14ac:dyDescent="0.25">
      <c r="A125" s="145" t="s">
        <v>319</v>
      </c>
      <c r="B125" s="145" t="s">
        <v>88</v>
      </c>
      <c r="C125" s="145" t="s">
        <v>89</v>
      </c>
      <c r="D125" s="145" t="s">
        <v>651</v>
      </c>
      <c r="E125" s="145" t="s">
        <v>1744</v>
      </c>
      <c r="F125" s="145" t="s">
        <v>1318</v>
      </c>
      <c r="G125" s="155">
        <v>43779.17</v>
      </c>
      <c r="H125" s="157" t="s">
        <v>1745</v>
      </c>
      <c r="I125" s="105"/>
      <c r="J125" s="109"/>
    </row>
    <row r="126" spans="1:10" s="2" customFormat="1" ht="38.25" x14ac:dyDescent="0.25">
      <c r="A126" s="145" t="s">
        <v>318</v>
      </c>
      <c r="B126" s="145" t="s">
        <v>21</v>
      </c>
      <c r="C126" s="145" t="s">
        <v>661</v>
      </c>
      <c r="D126" s="145" t="s">
        <v>1317</v>
      </c>
      <c r="E126" s="145" t="s">
        <v>1746</v>
      </c>
      <c r="F126" s="145" t="s">
        <v>1747</v>
      </c>
      <c r="G126" s="155">
        <v>23364.37</v>
      </c>
      <c r="H126" s="157" t="s">
        <v>1614</v>
      </c>
      <c r="I126" s="105"/>
      <c r="J126" s="109"/>
    </row>
    <row r="127" spans="1:10" s="2" customFormat="1" ht="38.25" x14ac:dyDescent="0.25">
      <c r="A127" s="145" t="s">
        <v>1314</v>
      </c>
      <c r="B127" s="176" t="s">
        <v>9</v>
      </c>
      <c r="C127" s="145" t="s">
        <v>444</v>
      </c>
      <c r="D127" s="145" t="s">
        <v>1316</v>
      </c>
      <c r="E127" s="145" t="s">
        <v>1505</v>
      </c>
      <c r="F127" s="145" t="s">
        <v>1315</v>
      </c>
      <c r="G127" s="156">
        <v>49196.160000000149</v>
      </c>
      <c r="H127" s="157" t="s">
        <v>1621</v>
      </c>
      <c r="I127" s="105"/>
      <c r="J127" s="109"/>
    </row>
    <row r="128" spans="1:10" s="100" customFormat="1" ht="25.5" x14ac:dyDescent="0.25">
      <c r="A128" s="145" t="s">
        <v>313</v>
      </c>
      <c r="B128" s="145" t="s">
        <v>21</v>
      </c>
      <c r="C128" s="145" t="s">
        <v>32</v>
      </c>
      <c r="D128" s="145" t="s">
        <v>314</v>
      </c>
      <c r="E128" s="145" t="s">
        <v>315</v>
      </c>
      <c r="F128" s="145" t="s">
        <v>316</v>
      </c>
      <c r="G128" s="155">
        <v>2985268.21</v>
      </c>
      <c r="H128" s="157">
        <v>43822</v>
      </c>
      <c r="I128" s="105"/>
      <c r="J128" s="109"/>
    </row>
    <row r="129" spans="1:10" s="100" customFormat="1" ht="25.5" x14ac:dyDescent="0.25">
      <c r="A129" s="145" t="s">
        <v>308</v>
      </c>
      <c r="B129" s="145" t="s">
        <v>12</v>
      </c>
      <c r="C129" s="145" t="s">
        <v>1556</v>
      </c>
      <c r="D129" s="145" t="s">
        <v>307</v>
      </c>
      <c r="E129" s="145" t="s">
        <v>1742</v>
      </c>
      <c r="F129" s="145" t="s">
        <v>1748</v>
      </c>
      <c r="G129" s="155">
        <v>1974990.39</v>
      </c>
      <c r="H129" s="157">
        <v>43822</v>
      </c>
      <c r="I129" s="105"/>
      <c r="J129" s="109"/>
    </row>
    <row r="130" spans="1:10" s="100" customFormat="1" ht="25.5" x14ac:dyDescent="0.25">
      <c r="A130" s="145" t="s">
        <v>309</v>
      </c>
      <c r="B130" s="145" t="s">
        <v>9</v>
      </c>
      <c r="C130" s="145" t="s">
        <v>310</v>
      </c>
      <c r="D130" s="145" t="s">
        <v>1749</v>
      </c>
      <c r="E130" s="145" t="s">
        <v>312</v>
      </c>
      <c r="F130" s="145" t="s">
        <v>1750</v>
      </c>
      <c r="G130" s="155">
        <v>5317620.3899999997</v>
      </c>
      <c r="H130" s="157">
        <v>43822</v>
      </c>
      <c r="I130" s="105"/>
      <c r="J130" s="109"/>
    </row>
    <row r="131" spans="1:10" s="100" customFormat="1" x14ac:dyDescent="0.25">
      <c r="A131" s="218"/>
      <c r="B131" s="218"/>
      <c r="C131" s="219"/>
      <c r="D131" s="219"/>
      <c r="E131" s="219"/>
      <c r="F131" s="220"/>
      <c r="G131" s="200"/>
      <c r="H131" s="221"/>
      <c r="I131" s="105"/>
      <c r="J131" s="109"/>
    </row>
    <row r="132" spans="1:10" s="100" customFormat="1" x14ac:dyDescent="0.25">
      <c r="A132" s="222"/>
      <c r="B132" s="222"/>
      <c r="C132" s="222"/>
      <c r="D132" s="222"/>
      <c r="E132" s="222"/>
      <c r="F132" s="223" t="s">
        <v>1751</v>
      </c>
      <c r="G132" s="224">
        <f>SUM(G4,G22,G26,G46,G70,G80,G118,G122)</f>
        <v>75219234.92353113</v>
      </c>
      <c r="H132" s="225"/>
      <c r="I132" s="105"/>
      <c r="J132" s="109"/>
    </row>
    <row r="133" spans="1:10" s="100" customFormat="1" x14ac:dyDescent="0.25">
      <c r="A133" s="40"/>
      <c r="B133" s="40"/>
      <c r="C133" s="40"/>
      <c r="D133" s="40"/>
      <c r="E133" s="40"/>
      <c r="F133" s="40"/>
      <c r="G133" s="41"/>
      <c r="H133" s="101"/>
      <c r="I133" s="105"/>
      <c r="J133" s="109"/>
    </row>
    <row r="134" spans="1:10" x14ac:dyDescent="0.25">
      <c r="A134" s="40"/>
      <c r="B134" s="40"/>
      <c r="C134" s="40"/>
      <c r="D134" s="40"/>
      <c r="E134" s="40"/>
      <c r="F134" s="47"/>
      <c r="G134" s="41"/>
      <c r="H134" s="101"/>
      <c r="J134" s="109"/>
    </row>
    <row r="135" spans="1:10" x14ac:dyDescent="0.25">
      <c r="C135" s="102"/>
      <c r="D135" s="102"/>
      <c r="E135" s="102"/>
      <c r="F135" s="50"/>
    </row>
    <row r="136" spans="1:10" x14ac:dyDescent="0.25">
      <c r="C136" s="102"/>
      <c r="D136" s="102"/>
      <c r="E136" s="102"/>
      <c r="F136" s="102"/>
    </row>
  </sheetData>
  <mergeCells count="10">
    <mergeCell ref="A2:H2"/>
    <mergeCell ref="A122:F122"/>
    <mergeCell ref="A1:H1"/>
    <mergeCell ref="A4:F4"/>
    <mergeCell ref="A22:F22"/>
    <mergeCell ref="A26:F26"/>
    <mergeCell ref="A46:F46"/>
    <mergeCell ref="A70:F70"/>
    <mergeCell ref="A80:F80"/>
    <mergeCell ref="A118:F118"/>
  </mergeCells>
  <conditionalFormatting sqref="G115">
    <cfRule type="duplicateValues" dxfId="4" priority="5"/>
  </conditionalFormatting>
  <conditionalFormatting sqref="G116">
    <cfRule type="duplicateValues" dxfId="3" priority="4"/>
  </conditionalFormatting>
  <conditionalFormatting sqref="G5">
    <cfRule type="duplicateValues" dxfId="2" priority="3"/>
  </conditionalFormatting>
  <conditionalFormatting sqref="G53">
    <cfRule type="duplicateValues" dxfId="1" priority="2"/>
  </conditionalFormatting>
  <conditionalFormatting sqref="J1:J1048576">
    <cfRule type="duplicateValues" dxfId="0" priority="1"/>
  </conditionalFormatting>
  <pageMargins left="0.31496062992125984" right="0.31496062992125984" top="0.35433070866141736" bottom="0.35433070866141736" header="0.31496062992125984" footer="0.31496062992125984"/>
  <pageSetup paperSize="9" scale="4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F8ED-CF60-46E2-A1D4-982EE3F3D712}">
  <dimension ref="A1:J89"/>
  <sheetViews>
    <sheetView workbookViewId="0">
      <pane ySplit="3" topLeftCell="A4" activePane="bottomLeft" state="frozen"/>
      <selection pane="bottomLeft" activeCell="J15" sqref="J15"/>
    </sheetView>
  </sheetViews>
  <sheetFormatPr defaultRowHeight="15" x14ac:dyDescent="0.25"/>
  <cols>
    <col min="1" max="1" width="16.5703125" customWidth="1"/>
    <col min="2" max="2" width="10" customWidth="1"/>
    <col min="3" max="3" width="16.5703125" style="15" bestFit="1" customWidth="1"/>
    <col min="4" max="4" width="25.7109375" style="15" customWidth="1"/>
    <col min="5" max="5" width="25.42578125" style="15" bestFit="1" customWidth="1"/>
    <col min="6" max="6" width="52.7109375" style="15" bestFit="1" customWidth="1"/>
    <col min="7" max="7" width="16.5703125" customWidth="1"/>
    <col min="8" max="8" width="19" customWidth="1"/>
    <col min="9" max="9" width="11.28515625" bestFit="1" customWidth="1"/>
  </cols>
  <sheetData>
    <row r="1" spans="1:10" ht="23.45" customHeight="1" x14ac:dyDescent="0.25">
      <c r="A1" s="232" t="s">
        <v>381</v>
      </c>
      <c r="B1" s="233"/>
      <c r="C1" s="233"/>
      <c r="D1" s="233"/>
      <c r="E1" s="233"/>
      <c r="F1" s="233"/>
      <c r="G1" s="233"/>
      <c r="H1" s="234"/>
    </row>
    <row r="2" spans="1:10" ht="64.900000000000006" customHeight="1" x14ac:dyDescent="0.25">
      <c r="A2" s="238" t="s">
        <v>382</v>
      </c>
      <c r="B2" s="239"/>
      <c r="C2" s="239"/>
      <c r="D2" s="239"/>
      <c r="E2" s="239"/>
      <c r="F2" s="239"/>
      <c r="G2" s="239"/>
      <c r="H2" s="240"/>
    </row>
    <row r="3" spans="1:10" s="39" customFormat="1" ht="31.5" x14ac:dyDescent="0.25">
      <c r="A3" s="53" t="s">
        <v>0</v>
      </c>
      <c r="B3" s="53" t="s">
        <v>1</v>
      </c>
      <c r="C3" s="53" t="s">
        <v>2</v>
      </c>
      <c r="D3" s="53" t="s">
        <v>383</v>
      </c>
      <c r="E3" s="53" t="s">
        <v>4</v>
      </c>
      <c r="F3" s="53" t="s">
        <v>384</v>
      </c>
      <c r="G3" s="53" t="s">
        <v>385</v>
      </c>
      <c r="H3" s="53" t="s">
        <v>386</v>
      </c>
    </row>
    <row r="4" spans="1:10" s="13" customFormat="1" ht="18.75" x14ac:dyDescent="0.2">
      <c r="A4" s="51"/>
      <c r="B4" s="51"/>
      <c r="C4" s="51"/>
      <c r="D4" s="51"/>
      <c r="E4" s="51"/>
      <c r="F4" s="51"/>
      <c r="G4" s="52">
        <f>G5+G39+G60</f>
        <v>8489281.0800000019</v>
      </c>
      <c r="H4" s="51"/>
    </row>
    <row r="5" spans="1:10" s="13" customFormat="1" ht="15.6" customHeight="1" x14ac:dyDescent="0.2">
      <c r="A5" s="235" t="s">
        <v>387</v>
      </c>
      <c r="B5" s="236"/>
      <c r="C5" s="236"/>
      <c r="D5" s="236"/>
      <c r="E5" s="236"/>
      <c r="F5" s="236"/>
      <c r="G5" s="27">
        <f>SUM(G6:G38)</f>
        <v>4354863.58</v>
      </c>
      <c r="H5" s="23"/>
      <c r="I5" s="28"/>
    </row>
    <row r="6" spans="1:10" s="63" customFormat="1" ht="30" x14ac:dyDescent="0.25">
      <c r="A6" s="58" t="s">
        <v>388</v>
      </c>
      <c r="B6" s="58"/>
      <c r="C6" s="59" t="s">
        <v>389</v>
      </c>
      <c r="D6" s="49" t="s">
        <v>390</v>
      </c>
      <c r="E6" s="59" t="s">
        <v>391</v>
      </c>
      <c r="F6" s="60" t="s">
        <v>392</v>
      </c>
      <c r="G6" s="61">
        <v>55273.46</v>
      </c>
      <c r="H6" s="62">
        <v>43641</v>
      </c>
      <c r="J6" s="64"/>
    </row>
    <row r="7" spans="1:10" s="63" customFormat="1" ht="30" x14ac:dyDescent="0.25">
      <c r="A7" s="65" t="s">
        <v>393</v>
      </c>
      <c r="B7" s="65"/>
      <c r="C7" s="17" t="s">
        <v>226</v>
      </c>
      <c r="D7" s="43" t="s">
        <v>394</v>
      </c>
      <c r="E7" s="17" t="s">
        <v>395</v>
      </c>
      <c r="F7" s="66" t="s">
        <v>396</v>
      </c>
      <c r="G7" s="18">
        <v>114327.67999999999</v>
      </c>
      <c r="H7" s="67">
        <v>43641</v>
      </c>
      <c r="I7" s="68"/>
      <c r="J7" s="64"/>
    </row>
    <row r="8" spans="1:10" s="63" customFormat="1" ht="30" x14ac:dyDescent="0.25">
      <c r="A8" s="65" t="s">
        <v>397</v>
      </c>
      <c r="B8" s="65"/>
      <c r="C8" s="17" t="s">
        <v>22</v>
      </c>
      <c r="D8" s="43" t="s">
        <v>398</v>
      </c>
      <c r="E8" s="17" t="s">
        <v>399</v>
      </c>
      <c r="F8" s="69" t="s">
        <v>400</v>
      </c>
      <c r="G8" s="70">
        <v>131250</v>
      </c>
      <c r="H8" s="67">
        <v>43827</v>
      </c>
      <c r="I8" s="68"/>
      <c r="J8" s="64"/>
    </row>
    <row r="9" spans="1:10" s="63" customFormat="1" ht="54" customHeight="1" x14ac:dyDescent="0.25">
      <c r="A9" s="65" t="s">
        <v>401</v>
      </c>
      <c r="B9" s="65"/>
      <c r="C9" s="17" t="s">
        <v>402</v>
      </c>
      <c r="D9" s="43" t="s">
        <v>403</v>
      </c>
      <c r="E9" s="17" t="s">
        <v>404</v>
      </c>
      <c r="F9" s="66" t="s">
        <v>405</v>
      </c>
      <c r="G9" s="70">
        <v>25325.69</v>
      </c>
      <c r="H9" s="67">
        <v>43827</v>
      </c>
      <c r="I9" s="68"/>
      <c r="J9" s="64"/>
    </row>
    <row r="10" spans="1:10" s="63" customFormat="1" x14ac:dyDescent="0.25">
      <c r="A10" s="65" t="s">
        <v>406</v>
      </c>
      <c r="B10" s="65"/>
      <c r="C10" s="17" t="s">
        <v>407</v>
      </c>
      <c r="D10" s="43" t="s">
        <v>408</v>
      </c>
      <c r="E10" s="17" t="s">
        <v>408</v>
      </c>
      <c r="F10" s="66" t="s">
        <v>409</v>
      </c>
      <c r="G10" s="70">
        <v>36750</v>
      </c>
      <c r="H10" s="67">
        <v>43827</v>
      </c>
      <c r="J10" s="64"/>
    </row>
    <row r="11" spans="1:10" s="63" customFormat="1" ht="45" x14ac:dyDescent="0.25">
      <c r="A11" s="65" t="s">
        <v>410</v>
      </c>
      <c r="B11" s="65"/>
      <c r="C11" s="17" t="s">
        <v>411</v>
      </c>
      <c r="D11" s="43" t="s">
        <v>412</v>
      </c>
      <c r="E11" s="17" t="s">
        <v>413</v>
      </c>
      <c r="F11" s="50" t="s">
        <v>414</v>
      </c>
      <c r="G11" s="70">
        <v>27810.65</v>
      </c>
      <c r="H11" s="67">
        <v>43827</v>
      </c>
    </row>
    <row r="12" spans="1:10" s="63" customFormat="1" ht="45" x14ac:dyDescent="0.25">
      <c r="A12" s="65" t="s">
        <v>415</v>
      </c>
      <c r="B12" s="65"/>
      <c r="C12" s="17" t="s">
        <v>416</v>
      </c>
      <c r="D12" s="43" t="s">
        <v>417</v>
      </c>
      <c r="E12" s="17" t="s">
        <v>347</v>
      </c>
      <c r="F12" s="71" t="s">
        <v>418</v>
      </c>
      <c r="G12" s="70">
        <v>211774.48</v>
      </c>
      <c r="H12" s="67">
        <v>43827</v>
      </c>
      <c r="J12" s="64"/>
    </row>
    <row r="13" spans="1:10" s="63" customFormat="1" ht="60" x14ac:dyDescent="0.25">
      <c r="A13" s="65" t="s">
        <v>419</v>
      </c>
      <c r="B13" s="65"/>
      <c r="C13" s="17" t="s">
        <v>420</v>
      </c>
      <c r="D13" s="43" t="s">
        <v>421</v>
      </c>
      <c r="E13" s="17" t="s">
        <v>422</v>
      </c>
      <c r="F13" s="72" t="s">
        <v>423</v>
      </c>
      <c r="G13" s="70">
        <v>235350</v>
      </c>
      <c r="H13" s="67">
        <v>43827</v>
      </c>
      <c r="J13" s="64"/>
    </row>
    <row r="14" spans="1:10" s="63" customFormat="1" ht="75" x14ac:dyDescent="0.25">
      <c r="A14" s="65" t="s">
        <v>424</v>
      </c>
      <c r="B14" s="65"/>
      <c r="C14" s="17" t="s">
        <v>425</v>
      </c>
      <c r="D14" s="43" t="s">
        <v>426</v>
      </c>
      <c r="E14" s="17" t="s">
        <v>427</v>
      </c>
      <c r="F14" s="72" t="s">
        <v>428</v>
      </c>
      <c r="G14" s="70">
        <v>407268.23</v>
      </c>
      <c r="H14" s="67">
        <v>43827</v>
      </c>
      <c r="J14" s="64"/>
    </row>
    <row r="15" spans="1:10" s="63" customFormat="1" ht="60" x14ac:dyDescent="0.25">
      <c r="A15" s="65" t="s">
        <v>429</v>
      </c>
      <c r="B15" s="65"/>
      <c r="C15" s="17" t="s">
        <v>430</v>
      </c>
      <c r="D15" s="43" t="s">
        <v>431</v>
      </c>
      <c r="E15" s="17" t="s">
        <v>432</v>
      </c>
      <c r="F15" s="73" t="s">
        <v>433</v>
      </c>
      <c r="G15" s="70">
        <v>497036.4</v>
      </c>
      <c r="H15" s="67">
        <v>43827</v>
      </c>
      <c r="J15" s="64"/>
    </row>
    <row r="16" spans="1:10" s="63" customFormat="1" ht="60" x14ac:dyDescent="0.25">
      <c r="A16" s="65" t="s">
        <v>434</v>
      </c>
      <c r="B16" s="65"/>
      <c r="C16" s="17" t="s">
        <v>435</v>
      </c>
      <c r="D16" s="43" t="s">
        <v>436</v>
      </c>
      <c r="E16" s="17" t="s">
        <v>437</v>
      </c>
      <c r="F16" s="74" t="s">
        <v>438</v>
      </c>
      <c r="G16" s="70">
        <v>37200.18</v>
      </c>
      <c r="H16" s="67">
        <v>43827</v>
      </c>
      <c r="J16" s="64"/>
    </row>
    <row r="17" spans="1:10" s="63" customFormat="1" ht="45" x14ac:dyDescent="0.25">
      <c r="A17" s="65" t="s">
        <v>439</v>
      </c>
      <c r="B17" s="65"/>
      <c r="C17" s="17" t="s">
        <v>440</v>
      </c>
      <c r="D17" s="43" t="s">
        <v>244</v>
      </c>
      <c r="E17" s="17" t="s">
        <v>441</v>
      </c>
      <c r="F17" s="73" t="s">
        <v>442</v>
      </c>
      <c r="G17" s="70">
        <v>107092.3</v>
      </c>
      <c r="H17" s="67">
        <v>43827</v>
      </c>
      <c r="J17" s="64"/>
    </row>
    <row r="18" spans="1:10" s="63" customFormat="1" ht="75" x14ac:dyDescent="0.25">
      <c r="A18" s="65" t="s">
        <v>443</v>
      </c>
      <c r="B18" s="65"/>
      <c r="C18" s="17" t="s">
        <v>444</v>
      </c>
      <c r="D18" s="43" t="s">
        <v>445</v>
      </c>
      <c r="E18" s="17" t="s">
        <v>446</v>
      </c>
      <c r="F18" s="73" t="s">
        <v>447</v>
      </c>
      <c r="G18" s="70">
        <v>211661.25</v>
      </c>
      <c r="H18" s="67">
        <v>43827</v>
      </c>
      <c r="J18" s="64"/>
    </row>
    <row r="19" spans="1:10" s="63" customFormat="1" ht="45" x14ac:dyDescent="0.25">
      <c r="A19" s="65" t="s">
        <v>448</v>
      </c>
      <c r="B19" s="65"/>
      <c r="C19" s="17" t="s">
        <v>63</v>
      </c>
      <c r="D19" s="43" t="s">
        <v>449</v>
      </c>
      <c r="E19" s="17" t="s">
        <v>450</v>
      </c>
      <c r="F19" s="73" t="s">
        <v>451</v>
      </c>
      <c r="G19" s="70">
        <v>140175</v>
      </c>
      <c r="H19" s="67">
        <v>43827</v>
      </c>
      <c r="J19" s="64"/>
    </row>
    <row r="20" spans="1:10" s="63" customFormat="1" ht="30" x14ac:dyDescent="0.25">
      <c r="A20" s="65" t="s">
        <v>452</v>
      </c>
      <c r="B20" s="65"/>
      <c r="C20" s="17" t="s">
        <v>420</v>
      </c>
      <c r="D20" s="43" t="s">
        <v>453</v>
      </c>
      <c r="E20" s="17" t="s">
        <v>454</v>
      </c>
      <c r="F20" s="73" t="s">
        <v>455</v>
      </c>
      <c r="G20" s="70">
        <v>38868.800000000003</v>
      </c>
      <c r="H20" s="67">
        <v>43827</v>
      </c>
      <c r="J20" s="64"/>
    </row>
    <row r="21" spans="1:10" s="63" customFormat="1" ht="30" x14ac:dyDescent="0.25">
      <c r="A21" s="65" t="s">
        <v>456</v>
      </c>
      <c r="B21" s="65"/>
      <c r="C21" s="17" t="s">
        <v>457</v>
      </c>
      <c r="D21" s="43" t="s">
        <v>458</v>
      </c>
      <c r="E21" s="17" t="s">
        <v>459</v>
      </c>
      <c r="F21" s="73" t="s">
        <v>460</v>
      </c>
      <c r="G21" s="70">
        <v>72712.09</v>
      </c>
      <c r="H21" s="67">
        <v>43827</v>
      </c>
      <c r="J21" s="64"/>
    </row>
    <row r="22" spans="1:10" s="63" customFormat="1" ht="60" x14ac:dyDescent="0.25">
      <c r="A22" s="65" t="s">
        <v>461</v>
      </c>
      <c r="B22" s="65"/>
      <c r="C22" s="17" t="s">
        <v>10</v>
      </c>
      <c r="D22" s="43" t="s">
        <v>462</v>
      </c>
      <c r="E22" s="17" t="s">
        <v>462</v>
      </c>
      <c r="F22" s="74" t="s">
        <v>463</v>
      </c>
      <c r="G22" s="70">
        <v>172575</v>
      </c>
      <c r="H22" s="67">
        <v>43827</v>
      </c>
      <c r="J22" s="64"/>
    </row>
    <row r="23" spans="1:10" s="63" customFormat="1" ht="60" x14ac:dyDescent="0.25">
      <c r="A23" s="65" t="s">
        <v>464</v>
      </c>
      <c r="B23" s="65"/>
      <c r="C23" s="17" t="s">
        <v>362</v>
      </c>
      <c r="D23" s="43" t="s">
        <v>465</v>
      </c>
      <c r="E23" s="17" t="s">
        <v>363</v>
      </c>
      <c r="F23" s="43" t="s">
        <v>463</v>
      </c>
      <c r="G23" s="70">
        <v>30902.45</v>
      </c>
      <c r="H23" s="67">
        <v>43827</v>
      </c>
      <c r="J23" s="64"/>
    </row>
    <row r="24" spans="1:10" s="63" customFormat="1" ht="60" x14ac:dyDescent="0.25">
      <c r="A24" s="65" t="s">
        <v>466</v>
      </c>
      <c r="B24" s="65"/>
      <c r="C24" s="17" t="s">
        <v>467</v>
      </c>
      <c r="D24" s="43" t="s">
        <v>468</v>
      </c>
      <c r="E24" s="17" t="s">
        <v>469</v>
      </c>
      <c r="F24" s="73" t="s">
        <v>470</v>
      </c>
      <c r="G24" s="70">
        <v>117963.33</v>
      </c>
      <c r="H24" s="67">
        <v>43827</v>
      </c>
      <c r="J24" s="64"/>
    </row>
    <row r="25" spans="1:10" s="63" customFormat="1" ht="82.5" customHeight="1" x14ac:dyDescent="0.25">
      <c r="A25" s="65" t="s">
        <v>471</v>
      </c>
      <c r="B25" s="65"/>
      <c r="C25" s="17" t="s">
        <v>472</v>
      </c>
      <c r="D25" s="43" t="s">
        <v>473</v>
      </c>
      <c r="E25" s="17" t="s">
        <v>474</v>
      </c>
      <c r="F25" s="73" t="s">
        <v>475</v>
      </c>
      <c r="G25" s="70">
        <v>60203.16</v>
      </c>
      <c r="H25" s="67">
        <v>43827</v>
      </c>
      <c r="J25" s="64"/>
    </row>
    <row r="26" spans="1:10" s="63" customFormat="1" ht="90" x14ac:dyDescent="0.25">
      <c r="A26" s="65" t="s">
        <v>476</v>
      </c>
      <c r="B26" s="65"/>
      <c r="C26" s="17" t="s">
        <v>477</v>
      </c>
      <c r="D26" s="43" t="s">
        <v>478</v>
      </c>
      <c r="E26" s="17" t="s">
        <v>479</v>
      </c>
      <c r="F26" s="74" t="s">
        <v>480</v>
      </c>
      <c r="G26" s="70">
        <v>68400</v>
      </c>
      <c r="H26" s="67">
        <v>43827</v>
      </c>
      <c r="J26" s="64"/>
    </row>
    <row r="27" spans="1:10" s="63" customFormat="1" ht="60" x14ac:dyDescent="0.25">
      <c r="A27" s="65" t="s">
        <v>481</v>
      </c>
      <c r="B27" s="65"/>
      <c r="C27" s="17" t="s">
        <v>477</v>
      </c>
      <c r="D27" s="43" t="s">
        <v>478</v>
      </c>
      <c r="E27" s="17" t="s">
        <v>482</v>
      </c>
      <c r="F27" s="74" t="s">
        <v>483</v>
      </c>
      <c r="G27" s="70">
        <v>126225</v>
      </c>
      <c r="H27" s="67">
        <v>43827</v>
      </c>
      <c r="J27" s="64"/>
    </row>
    <row r="28" spans="1:10" s="63" customFormat="1" ht="54.75" customHeight="1" x14ac:dyDescent="0.25">
      <c r="A28" s="65" t="s">
        <v>484</v>
      </c>
      <c r="B28" s="65"/>
      <c r="C28" s="17" t="s">
        <v>477</v>
      </c>
      <c r="D28" s="43" t="s">
        <v>478</v>
      </c>
      <c r="E28" s="17" t="s">
        <v>485</v>
      </c>
      <c r="F28" s="74" t="s">
        <v>486</v>
      </c>
      <c r="G28" s="70">
        <v>106500</v>
      </c>
      <c r="H28" s="67">
        <v>43827</v>
      </c>
      <c r="J28" s="64"/>
    </row>
    <row r="29" spans="1:10" s="63" customFormat="1" ht="30" x14ac:dyDescent="0.25">
      <c r="A29" s="65" t="s">
        <v>487</v>
      </c>
      <c r="B29" s="65"/>
      <c r="C29" s="17" t="s">
        <v>488</v>
      </c>
      <c r="D29" s="43" t="s">
        <v>478</v>
      </c>
      <c r="E29" s="17" t="s">
        <v>489</v>
      </c>
      <c r="F29" s="66" t="s">
        <v>490</v>
      </c>
      <c r="G29" s="18">
        <v>18900</v>
      </c>
      <c r="H29" s="67">
        <v>43725</v>
      </c>
      <c r="J29" s="64"/>
    </row>
    <row r="30" spans="1:10" s="63" customFormat="1" ht="30" x14ac:dyDescent="0.25">
      <c r="A30" s="65" t="s">
        <v>491</v>
      </c>
      <c r="B30" s="65"/>
      <c r="C30" s="17" t="s">
        <v>492</v>
      </c>
      <c r="D30" s="43" t="s">
        <v>493</v>
      </c>
      <c r="E30" s="17" t="s">
        <v>494</v>
      </c>
      <c r="F30" s="73" t="s">
        <v>495</v>
      </c>
      <c r="G30" s="70">
        <v>158831.9</v>
      </c>
      <c r="H30" s="67">
        <v>43827</v>
      </c>
      <c r="J30" s="64"/>
    </row>
    <row r="31" spans="1:10" s="63" customFormat="1" ht="30" x14ac:dyDescent="0.25">
      <c r="A31" s="65" t="s">
        <v>496</v>
      </c>
      <c r="B31" s="65"/>
      <c r="C31" s="17" t="s">
        <v>497</v>
      </c>
      <c r="D31" s="43" t="s">
        <v>498</v>
      </c>
      <c r="E31" s="17" t="s">
        <v>499</v>
      </c>
      <c r="F31" s="73" t="s">
        <v>460</v>
      </c>
      <c r="G31" s="70">
        <v>28866.75</v>
      </c>
      <c r="H31" s="67">
        <v>43827</v>
      </c>
      <c r="J31" s="64"/>
    </row>
    <row r="32" spans="1:10" s="63" customFormat="1" ht="30" x14ac:dyDescent="0.25">
      <c r="A32" s="65" t="s">
        <v>500</v>
      </c>
      <c r="B32" s="65"/>
      <c r="C32" s="17" t="s">
        <v>501</v>
      </c>
      <c r="D32" s="43" t="s">
        <v>502</v>
      </c>
      <c r="E32" s="17" t="s">
        <v>503</v>
      </c>
      <c r="F32" s="73" t="s">
        <v>504</v>
      </c>
      <c r="G32" s="70">
        <v>167654.67000000001</v>
      </c>
      <c r="H32" s="67">
        <v>43827</v>
      </c>
      <c r="J32" s="64"/>
    </row>
    <row r="33" spans="1:10" s="63" customFormat="1" ht="45" x14ac:dyDescent="0.25">
      <c r="A33" s="65" t="s">
        <v>505</v>
      </c>
      <c r="B33" s="65"/>
      <c r="C33" s="17" t="s">
        <v>263</v>
      </c>
      <c r="D33" s="43" t="s">
        <v>506</v>
      </c>
      <c r="E33" s="17" t="s">
        <v>507</v>
      </c>
      <c r="F33" s="73" t="s">
        <v>442</v>
      </c>
      <c r="G33" s="70">
        <v>180456</v>
      </c>
      <c r="H33" s="67">
        <v>43827</v>
      </c>
      <c r="J33" s="64"/>
    </row>
    <row r="34" spans="1:10" s="63" customFormat="1" ht="75" x14ac:dyDescent="0.25">
      <c r="A34" s="65" t="s">
        <v>508</v>
      </c>
      <c r="B34" s="65"/>
      <c r="C34" s="17" t="s">
        <v>361</v>
      </c>
      <c r="D34" s="43" t="s">
        <v>509</v>
      </c>
      <c r="E34" s="17" t="s">
        <v>509</v>
      </c>
      <c r="F34" s="73" t="s">
        <v>510</v>
      </c>
      <c r="G34" s="70">
        <v>149061.13</v>
      </c>
      <c r="H34" s="67">
        <v>43827</v>
      </c>
      <c r="J34" s="64"/>
    </row>
    <row r="35" spans="1:10" s="63" customFormat="1" ht="60" x14ac:dyDescent="0.25">
      <c r="A35" s="65" t="s">
        <v>511</v>
      </c>
      <c r="B35" s="65"/>
      <c r="C35" s="17" t="s">
        <v>512</v>
      </c>
      <c r="D35" s="43" t="s">
        <v>513</v>
      </c>
      <c r="E35" s="17" t="s">
        <v>514</v>
      </c>
      <c r="F35" s="73" t="s">
        <v>515</v>
      </c>
      <c r="G35" s="70">
        <v>267540.08</v>
      </c>
      <c r="H35" s="67">
        <v>43827</v>
      </c>
      <c r="J35" s="64"/>
    </row>
    <row r="36" spans="1:10" s="63" customFormat="1" ht="45" x14ac:dyDescent="0.25">
      <c r="A36" s="65" t="s">
        <v>516</v>
      </c>
      <c r="B36" s="65"/>
      <c r="C36" s="17" t="s">
        <v>517</v>
      </c>
      <c r="D36" s="43" t="s">
        <v>518</v>
      </c>
      <c r="E36" s="17" t="s">
        <v>519</v>
      </c>
      <c r="F36" s="73" t="s">
        <v>520</v>
      </c>
      <c r="G36" s="70">
        <v>124462.5</v>
      </c>
      <c r="H36" s="67">
        <v>43827</v>
      </c>
      <c r="J36" s="64"/>
    </row>
    <row r="37" spans="1:10" s="63" customFormat="1" ht="75" x14ac:dyDescent="0.25">
      <c r="A37" s="65" t="s">
        <v>521</v>
      </c>
      <c r="B37" s="65"/>
      <c r="C37" s="17" t="s">
        <v>330</v>
      </c>
      <c r="D37" s="43" t="s">
        <v>522</v>
      </c>
      <c r="E37" s="17" t="s">
        <v>523</v>
      </c>
      <c r="F37" s="75" t="s">
        <v>524</v>
      </c>
      <c r="G37" s="70">
        <v>103867.65</v>
      </c>
      <c r="H37" s="67">
        <v>43827</v>
      </c>
      <c r="J37" s="64"/>
    </row>
    <row r="38" spans="1:10" s="63" customFormat="1" ht="75" x14ac:dyDescent="0.25">
      <c r="A38" s="76" t="s">
        <v>525</v>
      </c>
      <c r="B38" s="76"/>
      <c r="C38" s="17" t="s">
        <v>526</v>
      </c>
      <c r="D38" s="17" t="s">
        <v>527</v>
      </c>
      <c r="E38" s="17" t="s">
        <v>528</v>
      </c>
      <c r="F38" s="73" t="s">
        <v>529</v>
      </c>
      <c r="G38" s="70">
        <v>122577.75</v>
      </c>
      <c r="H38" s="67">
        <v>43827</v>
      </c>
      <c r="J38" s="64"/>
    </row>
    <row r="39" spans="1:10" s="13" customFormat="1" ht="15.6" customHeight="1" x14ac:dyDescent="0.2">
      <c r="A39" s="235" t="s">
        <v>530</v>
      </c>
      <c r="B39" s="236"/>
      <c r="C39" s="236"/>
      <c r="D39" s="236"/>
      <c r="E39" s="236"/>
      <c r="F39" s="237"/>
      <c r="G39" s="26">
        <f>SUM(G40:G59)</f>
        <v>1349169.2300000002</v>
      </c>
      <c r="H39" s="24"/>
      <c r="I39" s="22"/>
      <c r="J39" s="21"/>
    </row>
    <row r="40" spans="1:10" s="63" customFormat="1" ht="75" x14ac:dyDescent="0.25">
      <c r="A40" s="58" t="s">
        <v>531</v>
      </c>
      <c r="B40" s="58"/>
      <c r="C40" s="59" t="s">
        <v>425</v>
      </c>
      <c r="D40" s="49" t="s">
        <v>532</v>
      </c>
      <c r="E40" s="59" t="s">
        <v>533</v>
      </c>
      <c r="F40" s="64" t="s">
        <v>534</v>
      </c>
      <c r="G40" s="70">
        <v>41250</v>
      </c>
      <c r="H40" s="67">
        <v>43827</v>
      </c>
      <c r="I40" s="68"/>
      <c r="J40" s="64"/>
    </row>
    <row r="41" spans="1:10" s="63" customFormat="1" ht="54.75" customHeight="1" x14ac:dyDescent="0.25">
      <c r="A41" s="65" t="s">
        <v>535</v>
      </c>
      <c r="B41" s="65"/>
      <c r="C41" s="17" t="s">
        <v>536</v>
      </c>
      <c r="D41" s="43" t="s">
        <v>537</v>
      </c>
      <c r="E41" s="17" t="s">
        <v>538</v>
      </c>
      <c r="F41" s="66" t="s">
        <v>539</v>
      </c>
      <c r="G41" s="18">
        <v>86040</v>
      </c>
      <c r="H41" s="67">
        <v>43641</v>
      </c>
      <c r="I41" s="68"/>
      <c r="J41" s="64"/>
    </row>
    <row r="42" spans="1:10" s="63" customFormat="1" ht="60" x14ac:dyDescent="0.25">
      <c r="A42" s="65" t="s">
        <v>540</v>
      </c>
      <c r="B42" s="65"/>
      <c r="C42" s="17" t="s">
        <v>541</v>
      </c>
      <c r="D42" s="43" t="s">
        <v>542</v>
      </c>
      <c r="E42" s="17" t="s">
        <v>543</v>
      </c>
      <c r="F42" s="66" t="s">
        <v>544</v>
      </c>
      <c r="G42" s="18">
        <v>102487.85</v>
      </c>
      <c r="H42" s="67">
        <v>43725</v>
      </c>
      <c r="J42" s="64"/>
    </row>
    <row r="43" spans="1:10" s="63" customFormat="1" ht="45" x14ac:dyDescent="0.25">
      <c r="A43" s="65" t="s">
        <v>545</v>
      </c>
      <c r="B43" s="65"/>
      <c r="C43" s="17" t="s">
        <v>546</v>
      </c>
      <c r="D43" s="43" t="s">
        <v>311</v>
      </c>
      <c r="E43" s="17" t="s">
        <v>547</v>
      </c>
      <c r="F43" s="66" t="s">
        <v>548</v>
      </c>
      <c r="G43" s="18">
        <v>52393.66</v>
      </c>
      <c r="H43" s="67">
        <v>43725</v>
      </c>
      <c r="J43" s="64"/>
    </row>
    <row r="44" spans="1:10" s="63" customFormat="1" ht="45" x14ac:dyDescent="0.25">
      <c r="A44" s="65" t="s">
        <v>549</v>
      </c>
      <c r="B44" s="65"/>
      <c r="C44" s="17" t="s">
        <v>550</v>
      </c>
      <c r="D44" s="43" t="s">
        <v>551</v>
      </c>
      <c r="E44" s="17" t="s">
        <v>552</v>
      </c>
      <c r="F44" s="66" t="s">
        <v>553</v>
      </c>
      <c r="G44" s="18">
        <v>29347.5</v>
      </c>
      <c r="H44" s="67">
        <v>43725</v>
      </c>
      <c r="J44" s="64"/>
    </row>
    <row r="45" spans="1:10" s="63" customFormat="1" ht="30" x14ac:dyDescent="0.25">
      <c r="A45" s="65" t="s">
        <v>554</v>
      </c>
      <c r="B45" s="65"/>
      <c r="C45" s="17" t="s">
        <v>360</v>
      </c>
      <c r="D45" s="43" t="s">
        <v>555</v>
      </c>
      <c r="E45" s="17" t="s">
        <v>556</v>
      </c>
      <c r="F45" s="66" t="s">
        <v>557</v>
      </c>
      <c r="G45" s="18">
        <v>11230.41</v>
      </c>
      <c r="H45" s="67">
        <v>43725</v>
      </c>
      <c r="J45" s="64"/>
    </row>
    <row r="46" spans="1:10" s="63" customFormat="1" ht="75" x14ac:dyDescent="0.25">
      <c r="A46" s="65" t="s">
        <v>558</v>
      </c>
      <c r="B46" s="65"/>
      <c r="C46" s="17" t="s">
        <v>559</v>
      </c>
      <c r="D46" s="43" t="s">
        <v>532</v>
      </c>
      <c r="E46" s="17" t="s">
        <v>560</v>
      </c>
      <c r="F46" s="64" t="s">
        <v>561</v>
      </c>
      <c r="G46" s="70">
        <v>52500</v>
      </c>
      <c r="H46" s="67">
        <v>43827</v>
      </c>
      <c r="J46" s="64"/>
    </row>
    <row r="47" spans="1:10" s="63" customFormat="1" ht="30" x14ac:dyDescent="0.25">
      <c r="A47" s="65" t="s">
        <v>562</v>
      </c>
      <c r="B47" s="65"/>
      <c r="C47" s="17" t="s">
        <v>13</v>
      </c>
      <c r="D47" s="43" t="s">
        <v>563</v>
      </c>
      <c r="E47" s="17" t="s">
        <v>564</v>
      </c>
      <c r="F47" s="64" t="s">
        <v>565</v>
      </c>
      <c r="G47" s="18">
        <v>5804.84</v>
      </c>
      <c r="H47" s="67">
        <v>43725</v>
      </c>
      <c r="J47" s="64"/>
    </row>
    <row r="48" spans="1:10" s="63" customFormat="1" ht="45" x14ac:dyDescent="0.25">
      <c r="A48" s="65" t="s">
        <v>566</v>
      </c>
      <c r="B48" s="65"/>
      <c r="C48" s="17" t="s">
        <v>9</v>
      </c>
      <c r="D48" s="43" t="s">
        <v>311</v>
      </c>
      <c r="E48" s="17" t="s">
        <v>567</v>
      </c>
      <c r="F48" s="71" t="s">
        <v>568</v>
      </c>
      <c r="G48" s="18">
        <v>100193.7</v>
      </c>
      <c r="H48" s="67">
        <v>43725</v>
      </c>
      <c r="J48" s="64"/>
    </row>
    <row r="49" spans="1:10" s="63" customFormat="1" ht="75" x14ac:dyDescent="0.25">
      <c r="A49" s="65" t="s">
        <v>569</v>
      </c>
      <c r="B49" s="65"/>
      <c r="C49" s="17" t="s">
        <v>570</v>
      </c>
      <c r="D49" s="43" t="s">
        <v>571</v>
      </c>
      <c r="E49" s="17" t="s">
        <v>572</v>
      </c>
      <c r="F49" s="72" t="s">
        <v>573</v>
      </c>
      <c r="G49" s="70">
        <v>81546.990000000005</v>
      </c>
      <c r="H49" s="67">
        <v>43827</v>
      </c>
      <c r="J49" s="64"/>
    </row>
    <row r="50" spans="1:10" s="63" customFormat="1" ht="45" x14ac:dyDescent="0.25">
      <c r="A50" s="65" t="s">
        <v>574</v>
      </c>
      <c r="B50" s="65"/>
      <c r="C50" s="17" t="s">
        <v>147</v>
      </c>
      <c r="D50" s="43" t="s">
        <v>575</v>
      </c>
      <c r="E50" s="17" t="s">
        <v>576</v>
      </c>
      <c r="F50" s="66" t="s">
        <v>577</v>
      </c>
      <c r="G50" s="18">
        <v>14973.05</v>
      </c>
      <c r="H50" s="67">
        <v>43725</v>
      </c>
      <c r="J50" s="64"/>
    </row>
    <row r="51" spans="1:10" s="63" customFormat="1" ht="60" x14ac:dyDescent="0.25">
      <c r="A51" s="65" t="s">
        <v>578</v>
      </c>
      <c r="B51" s="65"/>
      <c r="C51" s="17" t="s">
        <v>32</v>
      </c>
      <c r="D51" s="43" t="s">
        <v>579</v>
      </c>
      <c r="E51" s="17" t="s">
        <v>580</v>
      </c>
      <c r="F51" s="73" t="s">
        <v>581</v>
      </c>
      <c r="G51" s="18">
        <v>107421.84</v>
      </c>
      <c r="H51" s="67">
        <v>43725</v>
      </c>
      <c r="J51" s="64"/>
    </row>
    <row r="52" spans="1:10" s="63" customFormat="1" x14ac:dyDescent="0.25">
      <c r="A52" s="65" t="s">
        <v>582</v>
      </c>
      <c r="B52" s="65"/>
      <c r="C52" s="17" t="s">
        <v>287</v>
      </c>
      <c r="D52" s="43" t="s">
        <v>583</v>
      </c>
      <c r="E52" s="17" t="s">
        <v>584</v>
      </c>
      <c r="F52" s="73" t="s">
        <v>585</v>
      </c>
      <c r="G52" s="18">
        <v>46559</v>
      </c>
      <c r="H52" s="67">
        <v>43725</v>
      </c>
      <c r="J52" s="64"/>
    </row>
    <row r="53" spans="1:10" s="63" customFormat="1" ht="110.45" customHeight="1" x14ac:dyDescent="0.25">
      <c r="A53" s="65" t="s">
        <v>586</v>
      </c>
      <c r="B53" s="65"/>
      <c r="C53" s="17" t="s">
        <v>587</v>
      </c>
      <c r="D53" s="43" t="s">
        <v>588</v>
      </c>
      <c r="E53" s="17" t="s">
        <v>589</v>
      </c>
      <c r="F53" s="73" t="s">
        <v>590</v>
      </c>
      <c r="G53" s="70">
        <v>175000</v>
      </c>
      <c r="H53" s="67">
        <v>43827</v>
      </c>
      <c r="J53" s="64"/>
    </row>
    <row r="54" spans="1:10" s="63" customFormat="1" ht="30" x14ac:dyDescent="0.25">
      <c r="A54" s="65" t="s">
        <v>591</v>
      </c>
      <c r="B54" s="65"/>
      <c r="C54" s="17" t="s">
        <v>592</v>
      </c>
      <c r="D54" s="43" t="s">
        <v>593</v>
      </c>
      <c r="E54" s="17" t="s">
        <v>594</v>
      </c>
      <c r="F54" s="66" t="s">
        <v>595</v>
      </c>
      <c r="G54" s="18">
        <v>33000</v>
      </c>
      <c r="H54" s="67">
        <v>43725</v>
      </c>
      <c r="J54" s="64"/>
    </row>
    <row r="55" spans="1:10" s="63" customFormat="1" ht="45" x14ac:dyDescent="0.25">
      <c r="A55" s="65" t="s">
        <v>596</v>
      </c>
      <c r="B55" s="65"/>
      <c r="C55" s="17" t="s">
        <v>597</v>
      </c>
      <c r="D55" s="43" t="s">
        <v>598</v>
      </c>
      <c r="E55" s="17" t="s">
        <v>599</v>
      </c>
      <c r="F55" s="71" t="s">
        <v>600</v>
      </c>
      <c r="G55" s="18">
        <v>162602.57</v>
      </c>
      <c r="H55" s="67">
        <v>43725</v>
      </c>
      <c r="J55" s="64"/>
    </row>
    <row r="56" spans="1:10" s="63" customFormat="1" ht="45" x14ac:dyDescent="0.25">
      <c r="A56" s="65" t="s">
        <v>601</v>
      </c>
      <c r="B56" s="65"/>
      <c r="C56" s="17" t="s">
        <v>602</v>
      </c>
      <c r="D56" s="43" t="s">
        <v>603</v>
      </c>
      <c r="E56" s="17" t="s">
        <v>604</v>
      </c>
      <c r="F56" s="71" t="s">
        <v>605</v>
      </c>
      <c r="G56" s="18">
        <v>161594.81</v>
      </c>
      <c r="H56" s="67">
        <v>43725</v>
      </c>
      <c r="J56" s="64"/>
    </row>
    <row r="57" spans="1:10" s="63" customFormat="1" ht="45" x14ac:dyDescent="0.25">
      <c r="A57" s="65" t="s">
        <v>606</v>
      </c>
      <c r="B57" s="65"/>
      <c r="C57" s="17" t="s">
        <v>570</v>
      </c>
      <c r="D57" s="43" t="s">
        <v>607</v>
      </c>
      <c r="E57" s="17" t="s">
        <v>608</v>
      </c>
      <c r="F57" s="71" t="s">
        <v>609</v>
      </c>
      <c r="G57" s="18">
        <v>13357.5</v>
      </c>
      <c r="H57" s="67">
        <v>43725</v>
      </c>
      <c r="J57" s="64"/>
    </row>
    <row r="58" spans="1:10" s="63" customFormat="1" ht="45" x14ac:dyDescent="0.25">
      <c r="A58" s="65" t="s">
        <v>610</v>
      </c>
      <c r="B58" s="65"/>
      <c r="C58" s="17" t="s">
        <v>193</v>
      </c>
      <c r="D58" s="43" t="s">
        <v>611</v>
      </c>
      <c r="E58" s="17" t="s">
        <v>612</v>
      </c>
      <c r="F58" s="66" t="s">
        <v>613</v>
      </c>
      <c r="G58" s="18">
        <v>27807.75</v>
      </c>
      <c r="H58" s="67">
        <v>43725</v>
      </c>
      <c r="J58" s="64"/>
    </row>
    <row r="59" spans="1:10" s="63" customFormat="1" ht="30.75" customHeight="1" x14ac:dyDescent="0.25">
      <c r="A59" s="65" t="s">
        <v>614</v>
      </c>
      <c r="B59" s="65"/>
      <c r="C59" s="17" t="s">
        <v>22</v>
      </c>
      <c r="D59" s="43" t="s">
        <v>615</v>
      </c>
      <c r="E59" s="17" t="s">
        <v>616</v>
      </c>
      <c r="F59" s="66" t="s">
        <v>617</v>
      </c>
      <c r="G59" s="18">
        <v>44057.760000000002</v>
      </c>
      <c r="H59" s="67">
        <v>43725</v>
      </c>
      <c r="J59" s="64"/>
    </row>
    <row r="60" spans="1:10" s="13" customFormat="1" ht="15.6" customHeight="1" x14ac:dyDescent="0.2">
      <c r="A60" s="235" t="s">
        <v>618</v>
      </c>
      <c r="B60" s="236"/>
      <c r="C60" s="236"/>
      <c r="D60" s="236"/>
      <c r="E60" s="236"/>
      <c r="F60" s="237"/>
      <c r="G60" s="25">
        <f>SUM(G61:G78)</f>
        <v>2785248.2700000005</v>
      </c>
      <c r="H60" s="24"/>
      <c r="J60" s="21"/>
    </row>
    <row r="61" spans="1:10" s="63" customFormat="1" x14ac:dyDescent="0.25">
      <c r="A61" s="65" t="s">
        <v>619</v>
      </c>
      <c r="B61" s="65"/>
      <c r="C61" s="17" t="s">
        <v>377</v>
      </c>
      <c r="D61" s="43" t="s">
        <v>378</v>
      </c>
      <c r="E61" s="17" t="s">
        <v>620</v>
      </c>
      <c r="F61" s="66" t="s">
        <v>621</v>
      </c>
      <c r="G61" s="18">
        <v>102399</v>
      </c>
      <c r="H61" s="67">
        <v>43641</v>
      </c>
      <c r="J61" s="64"/>
    </row>
    <row r="62" spans="1:10" s="63" customFormat="1" ht="60" x14ac:dyDescent="0.25">
      <c r="A62" s="65" t="s">
        <v>622</v>
      </c>
      <c r="B62" s="65"/>
      <c r="C62" s="17" t="s">
        <v>10</v>
      </c>
      <c r="D62" s="43" t="s">
        <v>623</v>
      </c>
      <c r="E62" s="17" t="s">
        <v>623</v>
      </c>
      <c r="F62" s="66" t="s">
        <v>624</v>
      </c>
      <c r="G62" s="18">
        <v>269610</v>
      </c>
      <c r="H62" s="67">
        <v>43811</v>
      </c>
      <c r="J62" s="64"/>
    </row>
    <row r="63" spans="1:10" s="63" customFormat="1" ht="45" x14ac:dyDescent="0.25">
      <c r="A63" s="65" t="s">
        <v>625</v>
      </c>
      <c r="B63" s="65"/>
      <c r="C63" s="17" t="s">
        <v>193</v>
      </c>
      <c r="D63" s="43" t="s">
        <v>506</v>
      </c>
      <c r="E63" s="17" t="s">
        <v>626</v>
      </c>
      <c r="F63" s="66" t="s">
        <v>627</v>
      </c>
      <c r="G63" s="18">
        <v>150900.45000000001</v>
      </c>
      <c r="H63" s="67">
        <v>43641</v>
      </c>
      <c r="J63" s="64"/>
    </row>
    <row r="64" spans="1:10" s="63" customFormat="1" ht="45" x14ac:dyDescent="0.25">
      <c r="A64" s="65" t="s">
        <v>628</v>
      </c>
      <c r="B64" s="65"/>
      <c r="C64" s="17" t="s">
        <v>629</v>
      </c>
      <c r="D64" s="43" t="s">
        <v>506</v>
      </c>
      <c r="E64" s="17" t="s">
        <v>630</v>
      </c>
      <c r="F64" s="71" t="s">
        <v>631</v>
      </c>
      <c r="G64" s="70">
        <v>505000</v>
      </c>
      <c r="H64" s="67">
        <v>43827</v>
      </c>
      <c r="J64" s="64"/>
    </row>
    <row r="65" spans="1:10" s="63" customFormat="1" ht="45" x14ac:dyDescent="0.25">
      <c r="A65" s="65" t="s">
        <v>632</v>
      </c>
      <c r="B65" s="65"/>
      <c r="C65" s="17" t="s">
        <v>193</v>
      </c>
      <c r="D65" s="43" t="s">
        <v>633</v>
      </c>
      <c r="E65" s="17" t="s">
        <v>634</v>
      </c>
      <c r="F65" s="71" t="s">
        <v>635</v>
      </c>
      <c r="G65" s="18">
        <v>13091.6</v>
      </c>
      <c r="H65" s="67">
        <v>43811</v>
      </c>
      <c r="J65" s="64"/>
    </row>
    <row r="66" spans="1:10" s="63" customFormat="1" ht="53.25" customHeight="1" x14ac:dyDescent="0.25">
      <c r="A66" s="65" t="s">
        <v>636</v>
      </c>
      <c r="B66" s="65"/>
      <c r="C66" s="17" t="s">
        <v>45</v>
      </c>
      <c r="D66" s="43" t="s">
        <v>637</v>
      </c>
      <c r="E66" s="17" t="s">
        <v>638</v>
      </c>
      <c r="F66" s="71" t="s">
        <v>639</v>
      </c>
      <c r="G66" s="18">
        <v>261220.03</v>
      </c>
      <c r="H66" s="67">
        <v>43811</v>
      </c>
      <c r="J66" s="64"/>
    </row>
    <row r="67" spans="1:10" s="63" customFormat="1" ht="45" x14ac:dyDescent="0.25">
      <c r="A67" s="65" t="s">
        <v>640</v>
      </c>
      <c r="B67" s="65"/>
      <c r="C67" s="17" t="s">
        <v>45</v>
      </c>
      <c r="D67" s="43" t="s">
        <v>641</v>
      </c>
      <c r="E67" s="17" t="s">
        <v>642</v>
      </c>
      <c r="F67" s="71" t="s">
        <v>442</v>
      </c>
      <c r="G67" s="18">
        <v>231362.72</v>
      </c>
      <c r="H67" s="67">
        <v>43811</v>
      </c>
      <c r="J67" s="64"/>
    </row>
    <row r="68" spans="1:10" s="63" customFormat="1" ht="45" x14ac:dyDescent="0.25">
      <c r="A68" s="65" t="s">
        <v>643</v>
      </c>
      <c r="B68" s="65"/>
      <c r="C68" s="17" t="s">
        <v>193</v>
      </c>
      <c r="D68" s="43" t="s">
        <v>644</v>
      </c>
      <c r="E68" s="17" t="s">
        <v>645</v>
      </c>
      <c r="F68" s="71" t="s">
        <v>631</v>
      </c>
      <c r="G68" s="18">
        <v>56723.25</v>
      </c>
      <c r="H68" s="67">
        <v>43811</v>
      </c>
      <c r="J68" s="64"/>
    </row>
    <row r="69" spans="1:10" s="63" customFormat="1" x14ac:dyDescent="0.25">
      <c r="A69" s="65" t="s">
        <v>646</v>
      </c>
      <c r="B69" s="65"/>
      <c r="C69" s="17" t="s">
        <v>647</v>
      </c>
      <c r="D69" s="43" t="s">
        <v>648</v>
      </c>
      <c r="E69" s="17" t="s">
        <v>638</v>
      </c>
      <c r="F69" s="71" t="s">
        <v>649</v>
      </c>
      <c r="G69" s="18">
        <v>116325</v>
      </c>
      <c r="H69" s="67">
        <v>43725</v>
      </c>
      <c r="J69" s="64"/>
    </row>
    <row r="70" spans="1:10" s="63" customFormat="1" ht="30" x14ac:dyDescent="0.25">
      <c r="A70" s="65" t="s">
        <v>650</v>
      </c>
      <c r="B70" s="65"/>
      <c r="C70" s="17" t="s">
        <v>89</v>
      </c>
      <c r="D70" s="43" t="s">
        <v>651</v>
      </c>
      <c r="E70" s="17" t="s">
        <v>652</v>
      </c>
      <c r="F70" s="71" t="s">
        <v>653</v>
      </c>
      <c r="G70" s="18">
        <v>108569.25</v>
      </c>
      <c r="H70" s="67">
        <v>43811</v>
      </c>
      <c r="J70" s="64"/>
    </row>
    <row r="71" spans="1:10" s="63" customFormat="1" ht="45" x14ac:dyDescent="0.25">
      <c r="A71" s="65" t="s">
        <v>654</v>
      </c>
      <c r="B71" s="65"/>
      <c r="C71" s="17" t="s">
        <v>9</v>
      </c>
      <c r="D71" s="43" t="s">
        <v>655</v>
      </c>
      <c r="E71" s="17" t="s">
        <v>656</v>
      </c>
      <c r="F71" s="66" t="s">
        <v>657</v>
      </c>
      <c r="G71" s="18">
        <v>24348.240000000002</v>
      </c>
      <c r="H71" s="67">
        <v>43811</v>
      </c>
      <c r="J71" s="64"/>
    </row>
    <row r="72" spans="1:10" s="63" customFormat="1" x14ac:dyDescent="0.25">
      <c r="A72" s="65" t="s">
        <v>658</v>
      </c>
      <c r="B72" s="65"/>
      <c r="C72" s="17" t="s">
        <v>411</v>
      </c>
      <c r="D72" s="43" t="s">
        <v>659</v>
      </c>
      <c r="E72" s="17" t="s">
        <v>659</v>
      </c>
      <c r="F72" s="71" t="s">
        <v>657</v>
      </c>
      <c r="G72" s="18">
        <v>26363.25</v>
      </c>
      <c r="H72" s="67">
        <v>43811</v>
      </c>
      <c r="J72" s="64"/>
    </row>
    <row r="73" spans="1:10" s="63" customFormat="1" ht="30" x14ac:dyDescent="0.25">
      <c r="A73" s="65" t="s">
        <v>660</v>
      </c>
      <c r="B73" s="65"/>
      <c r="C73" s="17" t="s">
        <v>661</v>
      </c>
      <c r="D73" s="43" t="s">
        <v>662</v>
      </c>
      <c r="E73" s="17" t="s">
        <v>663</v>
      </c>
      <c r="F73" s="71" t="s">
        <v>664</v>
      </c>
      <c r="G73" s="18">
        <v>81436.58</v>
      </c>
      <c r="H73" s="67">
        <v>43811</v>
      </c>
      <c r="J73" s="64"/>
    </row>
    <row r="74" spans="1:10" s="63" customFormat="1" ht="45" x14ac:dyDescent="0.25">
      <c r="A74" s="65" t="s">
        <v>665</v>
      </c>
      <c r="B74" s="65"/>
      <c r="C74" s="17" t="s">
        <v>22</v>
      </c>
      <c r="D74" s="43" t="s">
        <v>666</v>
      </c>
      <c r="E74" s="17" t="s">
        <v>667</v>
      </c>
      <c r="F74" s="71" t="s">
        <v>442</v>
      </c>
      <c r="G74" s="18">
        <v>214302</v>
      </c>
      <c r="H74" s="67">
        <v>43811</v>
      </c>
      <c r="J74" s="64"/>
    </row>
    <row r="75" spans="1:10" s="63" customFormat="1" ht="45" x14ac:dyDescent="0.25">
      <c r="A75" s="65" t="s">
        <v>668</v>
      </c>
      <c r="B75" s="65"/>
      <c r="C75" s="17" t="s">
        <v>226</v>
      </c>
      <c r="D75" s="43" t="s">
        <v>506</v>
      </c>
      <c r="E75" s="17" t="s">
        <v>669</v>
      </c>
      <c r="F75" s="73" t="s">
        <v>442</v>
      </c>
      <c r="G75" s="18">
        <v>192565.91</v>
      </c>
      <c r="H75" s="67">
        <v>43725</v>
      </c>
      <c r="J75" s="64"/>
    </row>
    <row r="76" spans="1:10" s="63" customFormat="1" ht="75" x14ac:dyDescent="0.25">
      <c r="A76" s="65" t="s">
        <v>670</v>
      </c>
      <c r="B76" s="65"/>
      <c r="C76" s="17" t="s">
        <v>597</v>
      </c>
      <c r="D76" s="43" t="s">
        <v>671</v>
      </c>
      <c r="E76" s="17" t="s">
        <v>671</v>
      </c>
      <c r="F76" s="66" t="s">
        <v>672</v>
      </c>
      <c r="G76" s="18">
        <v>83931.95</v>
      </c>
      <c r="H76" s="67">
        <v>43811</v>
      </c>
      <c r="J76" s="64"/>
    </row>
    <row r="77" spans="1:10" s="63" customFormat="1" ht="30" x14ac:dyDescent="0.25">
      <c r="A77" s="65" t="s">
        <v>673</v>
      </c>
      <c r="B77" s="65"/>
      <c r="C77" s="17" t="s">
        <v>68</v>
      </c>
      <c r="D77" s="43" t="s">
        <v>674</v>
      </c>
      <c r="E77" s="17" t="s">
        <v>675</v>
      </c>
      <c r="F77" s="66" t="s">
        <v>676</v>
      </c>
      <c r="G77" s="18">
        <v>174800</v>
      </c>
      <c r="H77" s="67">
        <v>43811</v>
      </c>
      <c r="J77" s="64"/>
    </row>
    <row r="78" spans="1:10" s="63" customFormat="1" ht="45" x14ac:dyDescent="0.25">
      <c r="A78" s="65" t="s">
        <v>677</v>
      </c>
      <c r="B78" s="65"/>
      <c r="C78" s="17" t="s">
        <v>550</v>
      </c>
      <c r="D78" s="43" t="s">
        <v>678</v>
      </c>
      <c r="E78" s="17" t="s">
        <v>679</v>
      </c>
      <c r="F78" s="66" t="s">
        <v>680</v>
      </c>
      <c r="G78" s="18">
        <v>172299.04</v>
      </c>
      <c r="H78" s="67">
        <v>43811</v>
      </c>
      <c r="J78" s="64"/>
    </row>
    <row r="79" spans="1:10" s="63" customFormat="1" x14ac:dyDescent="0.25">
      <c r="A79" s="77"/>
      <c r="B79" s="77"/>
      <c r="C79" s="20"/>
      <c r="D79" s="20"/>
      <c r="E79" s="20"/>
      <c r="F79" s="20"/>
      <c r="G79" s="78"/>
      <c r="H79" s="77"/>
    </row>
    <row r="80" spans="1:10" s="63" customFormat="1" x14ac:dyDescent="0.25">
      <c r="A80" s="77"/>
      <c r="B80" s="77"/>
      <c r="C80" s="20"/>
      <c r="D80" s="20"/>
      <c r="E80" s="20"/>
      <c r="F80" s="20"/>
      <c r="G80" s="78"/>
      <c r="H80" s="77"/>
    </row>
    <row r="81" spans="1:8" x14ac:dyDescent="0.25">
      <c r="A81" s="12"/>
      <c r="B81" s="12"/>
      <c r="C81" s="14"/>
      <c r="D81" s="14"/>
      <c r="E81" s="14"/>
      <c r="F81" s="14"/>
      <c r="G81" s="12"/>
      <c r="H81" s="12"/>
    </row>
    <row r="82" spans="1:8" x14ac:dyDescent="0.25">
      <c r="A82" s="12"/>
      <c r="B82" s="12"/>
      <c r="C82" s="14"/>
      <c r="D82" s="14"/>
      <c r="E82" s="14"/>
      <c r="F82" s="14"/>
      <c r="G82" s="12"/>
      <c r="H82" s="12"/>
    </row>
    <row r="83" spans="1:8" x14ac:dyDescent="0.25">
      <c r="A83" s="12"/>
      <c r="B83" s="12"/>
      <c r="C83" s="14"/>
      <c r="D83" s="14"/>
      <c r="E83" s="14"/>
      <c r="F83" s="14"/>
      <c r="G83" s="12"/>
      <c r="H83" s="12"/>
    </row>
    <row r="84" spans="1:8" x14ac:dyDescent="0.25">
      <c r="A84" s="12"/>
      <c r="B84" s="12"/>
      <c r="C84" s="14"/>
      <c r="D84" s="14"/>
      <c r="E84" s="14"/>
      <c r="F84" s="14"/>
      <c r="G84" s="12"/>
      <c r="H84" s="12"/>
    </row>
    <row r="85" spans="1:8" x14ac:dyDescent="0.25">
      <c r="A85" s="12"/>
      <c r="B85" s="12"/>
      <c r="C85" s="14"/>
      <c r="D85" s="14"/>
      <c r="E85" s="14"/>
      <c r="F85" s="14"/>
      <c r="G85" s="12"/>
      <c r="H85" s="12"/>
    </row>
    <row r="86" spans="1:8" x14ac:dyDescent="0.25">
      <c r="A86" s="12"/>
      <c r="B86" s="12"/>
      <c r="C86" s="14"/>
      <c r="D86" s="14"/>
      <c r="E86" s="14"/>
      <c r="F86" s="14"/>
      <c r="G86" s="12"/>
      <c r="H86" s="12"/>
    </row>
    <row r="87" spans="1:8" x14ac:dyDescent="0.25">
      <c r="A87" s="12"/>
      <c r="B87" s="12"/>
      <c r="C87" s="14"/>
      <c r="D87" s="14"/>
      <c r="E87" s="14"/>
      <c r="F87" s="14"/>
      <c r="G87" s="12"/>
      <c r="H87" s="12"/>
    </row>
    <row r="88" spans="1:8" x14ac:dyDescent="0.25">
      <c r="A88" s="12"/>
      <c r="B88" s="12"/>
      <c r="C88" s="14"/>
      <c r="D88" s="14"/>
      <c r="E88" s="14"/>
      <c r="F88" s="14"/>
      <c r="G88" s="12"/>
      <c r="H88" s="12"/>
    </row>
    <row r="89" spans="1:8" x14ac:dyDescent="0.25">
      <c r="A89" s="12"/>
      <c r="B89" s="12"/>
      <c r="C89" s="14"/>
      <c r="D89" s="14"/>
      <c r="E89" s="14"/>
      <c r="F89" s="14"/>
      <c r="G89" s="12"/>
      <c r="H89" s="12"/>
    </row>
  </sheetData>
  <mergeCells count="5">
    <mergeCell ref="A1:H1"/>
    <mergeCell ref="A5:F5"/>
    <mergeCell ref="A39:F39"/>
    <mergeCell ref="A60:F60"/>
    <mergeCell ref="A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28358-04FD-4F1A-AB21-F0554BDA5D35}">
  <sheetPr>
    <pageSetUpPr fitToPage="1"/>
  </sheetPr>
  <dimension ref="A1:I13"/>
  <sheetViews>
    <sheetView workbookViewId="0">
      <selection activeCell="F13" sqref="F13"/>
    </sheetView>
  </sheetViews>
  <sheetFormatPr defaultRowHeight="15" x14ac:dyDescent="0.25"/>
  <cols>
    <col min="1" max="1" width="16.28515625" customWidth="1"/>
    <col min="2" max="2" width="17.5703125" customWidth="1"/>
    <col min="3" max="3" width="15.42578125" bestFit="1" customWidth="1"/>
    <col min="4" max="4" width="25.5703125" customWidth="1"/>
    <col min="5" max="5" width="27.28515625" customWidth="1"/>
    <col min="6" max="6" width="54" customWidth="1"/>
    <col min="7" max="7" width="21.85546875" customWidth="1"/>
    <col min="8" max="8" width="14.7109375" customWidth="1"/>
  </cols>
  <sheetData>
    <row r="1" spans="1:9" s="16" customFormat="1" ht="23.25" x14ac:dyDescent="0.35">
      <c r="A1" s="241" t="s">
        <v>321</v>
      </c>
      <c r="B1" s="241"/>
      <c r="C1" s="241"/>
      <c r="D1" s="241"/>
      <c r="E1" s="241"/>
      <c r="F1" s="241"/>
      <c r="G1" s="241"/>
      <c r="H1" s="241"/>
    </row>
    <row r="2" spans="1:9" s="1" customFormat="1" ht="74.45" customHeight="1" x14ac:dyDescent="0.25">
      <c r="A2" s="226" t="s">
        <v>322</v>
      </c>
      <c r="B2" s="226"/>
      <c r="C2" s="226"/>
      <c r="D2" s="226"/>
      <c r="E2" s="226"/>
      <c r="F2" s="226"/>
      <c r="G2" s="226"/>
      <c r="H2" s="226"/>
    </row>
    <row r="3" spans="1:9" s="13" customFormat="1" ht="36.6" customHeight="1" x14ac:dyDescent="0.2">
      <c r="A3" s="37" t="s">
        <v>0</v>
      </c>
      <c r="B3" s="37" t="s">
        <v>1</v>
      </c>
      <c r="C3" s="37" t="s">
        <v>2</v>
      </c>
      <c r="D3" s="37" t="s">
        <v>3</v>
      </c>
      <c r="E3" s="37" t="s">
        <v>4</v>
      </c>
      <c r="F3" s="37" t="s">
        <v>5</v>
      </c>
      <c r="G3" s="38" t="s">
        <v>323</v>
      </c>
      <c r="H3" s="36" t="s">
        <v>7</v>
      </c>
    </row>
    <row r="4" spans="1:9" s="13" customFormat="1" ht="30" customHeight="1" x14ac:dyDescent="0.2">
      <c r="A4" s="242" t="s">
        <v>324</v>
      </c>
      <c r="B4" s="242"/>
      <c r="C4" s="242"/>
      <c r="D4" s="242"/>
      <c r="E4" s="242"/>
      <c r="F4" s="243"/>
      <c r="G4" s="92">
        <f>SUM(G5:G13)</f>
        <v>474439.5</v>
      </c>
      <c r="H4" s="93"/>
    </row>
    <row r="5" spans="1:9" s="84" customFormat="1" ht="45" x14ac:dyDescent="0.25">
      <c r="A5" s="46" t="s">
        <v>325</v>
      </c>
      <c r="B5" s="17" t="s">
        <v>12</v>
      </c>
      <c r="C5" s="17" t="s">
        <v>105</v>
      </c>
      <c r="D5" s="17" t="s">
        <v>326</v>
      </c>
      <c r="E5" s="17" t="s">
        <v>327</v>
      </c>
      <c r="F5" s="44" t="s">
        <v>328</v>
      </c>
      <c r="G5" s="18">
        <v>21336.92</v>
      </c>
      <c r="H5" s="48">
        <v>43685</v>
      </c>
    </row>
    <row r="6" spans="1:9" s="84" customFormat="1" ht="60" x14ac:dyDescent="0.25">
      <c r="A6" s="46" t="s">
        <v>329</v>
      </c>
      <c r="B6" s="17" t="s">
        <v>52</v>
      </c>
      <c r="C6" s="17" t="s">
        <v>330</v>
      </c>
      <c r="D6" s="17" t="s">
        <v>331</v>
      </c>
      <c r="E6" s="17" t="s">
        <v>332</v>
      </c>
      <c r="F6" s="44" t="s">
        <v>333</v>
      </c>
      <c r="G6" s="18">
        <f>12972.96+6559.54</f>
        <v>19532.5</v>
      </c>
      <c r="H6" s="48">
        <v>43703</v>
      </c>
    </row>
    <row r="7" spans="1:9" s="19" customFormat="1" ht="45" x14ac:dyDescent="0.25">
      <c r="A7" s="17" t="s">
        <v>334</v>
      </c>
      <c r="B7" s="17" t="s">
        <v>9</v>
      </c>
      <c r="C7" s="17" t="s">
        <v>335</v>
      </c>
      <c r="D7" s="17" t="s">
        <v>336</v>
      </c>
      <c r="E7" s="17" t="s">
        <v>337</v>
      </c>
      <c r="F7" s="17" t="s">
        <v>338</v>
      </c>
      <c r="G7" s="18">
        <f>113513.4+52813.13</f>
        <v>166326.53</v>
      </c>
      <c r="H7" s="42">
        <v>43760</v>
      </c>
      <c r="I7" s="91"/>
    </row>
    <row r="8" spans="1:9" s="63" customFormat="1" ht="60" x14ac:dyDescent="0.25">
      <c r="A8" s="85" t="s">
        <v>339</v>
      </c>
      <c r="B8" s="17" t="s">
        <v>21</v>
      </c>
      <c r="C8" s="17" t="s">
        <v>340</v>
      </c>
      <c r="D8" s="17" t="s">
        <v>341</v>
      </c>
      <c r="E8" s="17" t="s">
        <v>342</v>
      </c>
      <c r="F8" s="17" t="s">
        <v>343</v>
      </c>
      <c r="G8" s="18">
        <f>35675.64+32076</f>
        <v>67751.64</v>
      </c>
      <c r="H8" s="45">
        <v>43776</v>
      </c>
      <c r="I8" s="91"/>
    </row>
    <row r="9" spans="1:9" s="63" customFormat="1" ht="30" x14ac:dyDescent="0.25">
      <c r="A9" s="85" t="s">
        <v>344</v>
      </c>
      <c r="B9" s="17" t="s">
        <v>21</v>
      </c>
      <c r="C9" s="17" t="s">
        <v>340</v>
      </c>
      <c r="D9" s="17" t="s">
        <v>341</v>
      </c>
      <c r="E9" s="17" t="s">
        <v>342</v>
      </c>
      <c r="F9" s="40" t="s">
        <v>345</v>
      </c>
      <c r="G9" s="18">
        <v>37598.93</v>
      </c>
      <c r="H9" s="45">
        <v>43754</v>
      </c>
      <c r="I9" s="91"/>
    </row>
    <row r="10" spans="1:9" s="63" customFormat="1" ht="45" x14ac:dyDescent="0.25">
      <c r="A10" s="85" t="s">
        <v>346</v>
      </c>
      <c r="B10" s="17" t="s">
        <v>21</v>
      </c>
      <c r="C10" s="17" t="s">
        <v>217</v>
      </c>
      <c r="D10" s="17" t="s">
        <v>218</v>
      </c>
      <c r="E10" s="17" t="s">
        <v>347</v>
      </c>
      <c r="F10" s="17" t="s">
        <v>348</v>
      </c>
      <c r="G10" s="70">
        <f>27442.8+13408.58</f>
        <v>40851.379999999997</v>
      </c>
      <c r="H10" s="45">
        <v>43760</v>
      </c>
      <c r="I10" s="91"/>
    </row>
    <row r="11" spans="1:9" s="63" customFormat="1" ht="30" x14ac:dyDescent="0.25">
      <c r="A11" s="85" t="s">
        <v>349</v>
      </c>
      <c r="B11" s="17" t="s">
        <v>9</v>
      </c>
      <c r="C11" s="17" t="s">
        <v>350</v>
      </c>
      <c r="D11" s="17" t="s">
        <v>311</v>
      </c>
      <c r="E11" s="17" t="s">
        <v>351</v>
      </c>
      <c r="F11" s="17" t="s">
        <v>352</v>
      </c>
      <c r="G11" s="86">
        <f>25945.92+25660.8</f>
        <v>51606.720000000001</v>
      </c>
      <c r="H11" s="45">
        <v>43823</v>
      </c>
      <c r="I11" s="91"/>
    </row>
    <row r="12" spans="1:9" s="19" customFormat="1" ht="45" x14ac:dyDescent="0.25">
      <c r="A12" s="17" t="s">
        <v>353</v>
      </c>
      <c r="B12" s="17" t="s">
        <v>9</v>
      </c>
      <c r="C12" s="17" t="s">
        <v>268</v>
      </c>
      <c r="D12" s="17" t="s">
        <v>311</v>
      </c>
      <c r="E12" s="17" t="s">
        <v>354</v>
      </c>
      <c r="F12" s="17" t="s">
        <v>355</v>
      </c>
      <c r="G12" s="18">
        <f>22702.68+13904.95</f>
        <v>36607.630000000005</v>
      </c>
      <c r="H12" s="42">
        <v>43794</v>
      </c>
      <c r="I12" s="91"/>
    </row>
    <row r="13" spans="1:9" s="63" customFormat="1" ht="30" x14ac:dyDescent="0.25">
      <c r="A13" s="85" t="s">
        <v>356</v>
      </c>
      <c r="B13" s="17" t="s">
        <v>9</v>
      </c>
      <c r="C13" s="87" t="s">
        <v>268</v>
      </c>
      <c r="D13" s="17" t="s">
        <v>357</v>
      </c>
      <c r="E13" s="87" t="s">
        <v>358</v>
      </c>
      <c r="F13" s="43" t="s">
        <v>359</v>
      </c>
      <c r="G13" s="86">
        <v>32827.25</v>
      </c>
      <c r="H13" s="45">
        <v>43801</v>
      </c>
      <c r="I13" s="91"/>
    </row>
  </sheetData>
  <mergeCells count="3">
    <mergeCell ref="A1:H1"/>
    <mergeCell ref="A2:H2"/>
    <mergeCell ref="A4:F4"/>
  </mergeCells>
  <pageMargins left="0.7" right="0.7" top="0.75" bottom="0.75" header="0.3" footer="0.3"/>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7D14-3EA4-4AA5-A6C4-2DA2B58752EE}">
  <sheetPr>
    <pageSetUpPr fitToPage="1"/>
  </sheetPr>
  <dimension ref="A1:I33"/>
  <sheetViews>
    <sheetView zoomScaleNormal="100" workbookViewId="0">
      <pane xSplit="1" ySplit="1" topLeftCell="B2" activePane="bottomRight" state="frozen"/>
      <selection pane="topRight" activeCell="B1" sqref="B1"/>
      <selection pane="bottomLeft" activeCell="A2" sqref="A2"/>
      <selection pane="bottomRight" activeCell="G6" sqref="G6"/>
    </sheetView>
  </sheetViews>
  <sheetFormatPr defaultColWidth="8.85546875" defaultRowHeight="15" x14ac:dyDescent="0.25"/>
  <cols>
    <col min="1" max="1" width="15.7109375" style="1" customWidth="1"/>
    <col min="2" max="2" width="16.42578125" style="3" customWidth="1"/>
    <col min="3" max="3" width="16.42578125" style="1" customWidth="1"/>
    <col min="4" max="5" width="23.140625" style="1" customWidth="1"/>
    <col min="6" max="6" width="17.28515625" style="1" customWidth="1"/>
    <col min="7" max="7" width="41" style="5" customWidth="1"/>
    <col min="8" max="8" width="15.85546875" style="6" customWidth="1"/>
    <col min="9" max="10" width="12.85546875" style="1" customWidth="1"/>
    <col min="11" max="11" width="9.28515625" style="1" bestFit="1" customWidth="1"/>
    <col min="12" max="16384" width="8.85546875" style="1"/>
  </cols>
  <sheetData>
    <row r="1" spans="1:9" ht="23.45" customHeight="1" x14ac:dyDescent="0.25">
      <c r="A1" s="244" t="s">
        <v>364</v>
      </c>
      <c r="B1" s="245"/>
      <c r="C1" s="245"/>
      <c r="D1" s="245"/>
      <c r="E1" s="245"/>
      <c r="F1" s="245"/>
      <c r="G1" s="245"/>
      <c r="H1" s="245"/>
      <c r="I1" s="246"/>
    </row>
    <row r="2" spans="1:9" ht="90.6" customHeight="1" x14ac:dyDescent="0.25">
      <c r="A2" s="247" t="s">
        <v>365</v>
      </c>
      <c r="B2" s="248"/>
      <c r="C2" s="248"/>
      <c r="D2" s="248"/>
      <c r="E2" s="248"/>
      <c r="F2" s="248"/>
      <c r="G2" s="248"/>
      <c r="H2" s="248"/>
      <c r="I2" s="249"/>
    </row>
    <row r="3" spans="1:9" s="10" customFormat="1" ht="47.25" x14ac:dyDescent="0.25">
      <c r="A3" s="37" t="s">
        <v>0</v>
      </c>
      <c r="B3" s="37" t="s">
        <v>1</v>
      </c>
      <c r="C3" s="37" t="s">
        <v>2</v>
      </c>
      <c r="D3" s="37" t="s">
        <v>1609</v>
      </c>
      <c r="E3" s="37" t="s">
        <v>3</v>
      </c>
      <c r="F3" s="37" t="s">
        <v>4</v>
      </c>
      <c r="G3" s="37" t="s">
        <v>5</v>
      </c>
      <c r="H3" s="38" t="s">
        <v>366</v>
      </c>
      <c r="I3" s="36" t="s">
        <v>7</v>
      </c>
    </row>
    <row r="4" spans="1:9" s="2" customFormat="1" ht="18.75" x14ac:dyDescent="0.25">
      <c r="A4" s="54"/>
      <c r="B4" s="54"/>
      <c r="C4" s="54"/>
      <c r="D4" s="54"/>
      <c r="E4" s="54"/>
      <c r="F4" s="54"/>
      <c r="G4" s="54"/>
      <c r="H4" s="55">
        <f>H5+H6+H7+H8</f>
        <v>3898491.17</v>
      </c>
      <c r="I4" s="54"/>
    </row>
    <row r="5" spans="1:9" s="83" customFormat="1" ht="60" x14ac:dyDescent="0.25">
      <c r="A5" s="79" t="s">
        <v>367</v>
      </c>
      <c r="B5" s="79" t="s">
        <v>9</v>
      </c>
      <c r="C5" s="79" t="s">
        <v>9</v>
      </c>
      <c r="D5" s="79" t="s">
        <v>1341</v>
      </c>
      <c r="E5" s="79" t="s">
        <v>368</v>
      </c>
      <c r="F5" s="79" t="s">
        <v>369</v>
      </c>
      <c r="G5" s="80" t="s">
        <v>370</v>
      </c>
      <c r="H5" s="114">
        <v>1494522.69</v>
      </c>
      <c r="I5" s="82">
        <v>43592</v>
      </c>
    </row>
    <row r="6" spans="1:9" s="83" customFormat="1" ht="58.15" customHeight="1" x14ac:dyDescent="0.25">
      <c r="A6" s="79" t="s">
        <v>371</v>
      </c>
      <c r="B6" s="79" t="s">
        <v>9</v>
      </c>
      <c r="C6" s="79" t="s">
        <v>9</v>
      </c>
      <c r="D6" s="79" t="s">
        <v>1341</v>
      </c>
      <c r="E6" s="79" t="s">
        <v>368</v>
      </c>
      <c r="F6" s="79" t="s">
        <v>1331</v>
      </c>
      <c r="G6" s="80" t="s">
        <v>372</v>
      </c>
      <c r="H6" s="114">
        <v>1432135.53</v>
      </c>
      <c r="I6" s="82">
        <v>43592</v>
      </c>
    </row>
    <row r="7" spans="1:9" s="83" customFormat="1" ht="60" x14ac:dyDescent="0.25">
      <c r="A7" s="79" t="s">
        <v>373</v>
      </c>
      <c r="B7" s="79" t="s">
        <v>12</v>
      </c>
      <c r="C7" s="79" t="s">
        <v>226</v>
      </c>
      <c r="D7" s="79" t="s">
        <v>1350</v>
      </c>
      <c r="E7" s="79" t="s">
        <v>264</v>
      </c>
      <c r="F7" s="79" t="s">
        <v>374</v>
      </c>
      <c r="G7" s="80" t="s">
        <v>375</v>
      </c>
      <c r="H7" s="81">
        <v>267072.14</v>
      </c>
      <c r="I7" s="82">
        <v>43592</v>
      </c>
    </row>
    <row r="8" spans="1:9" s="83" customFormat="1" ht="75" x14ac:dyDescent="0.25">
      <c r="A8" s="79" t="s">
        <v>376</v>
      </c>
      <c r="B8" s="79" t="s">
        <v>52</v>
      </c>
      <c r="C8" s="79" t="s">
        <v>377</v>
      </c>
      <c r="D8" s="79" t="s">
        <v>1350</v>
      </c>
      <c r="E8" s="79" t="s">
        <v>378</v>
      </c>
      <c r="F8" s="79" t="s">
        <v>379</v>
      </c>
      <c r="G8" s="80" t="s">
        <v>380</v>
      </c>
      <c r="H8" s="81">
        <v>704760.81</v>
      </c>
      <c r="I8" s="82">
        <v>43592</v>
      </c>
    </row>
    <row r="9" spans="1:9" s="4" customFormat="1" x14ac:dyDescent="0.25">
      <c r="A9" s="1"/>
      <c r="B9" s="3"/>
      <c r="C9" s="3"/>
      <c r="D9" s="3"/>
      <c r="E9" s="3"/>
      <c r="F9" s="3"/>
      <c r="G9" s="5"/>
      <c r="H9" s="6"/>
    </row>
    <row r="10" spans="1:9" s="4" customFormat="1" x14ac:dyDescent="0.25">
      <c r="A10" s="1"/>
      <c r="B10" s="3"/>
      <c r="C10" s="3"/>
      <c r="D10" s="3"/>
      <c r="E10" s="3"/>
    </row>
    <row r="11" spans="1:9" s="4" customFormat="1" ht="25.5" x14ac:dyDescent="0.25">
      <c r="A11" s="1"/>
      <c r="B11" s="126" t="s">
        <v>1365</v>
      </c>
      <c r="C11" s="127">
        <v>2019</v>
      </c>
      <c r="D11" s="3"/>
      <c r="E11" s="126" t="s">
        <v>1339</v>
      </c>
      <c r="F11" s="127">
        <v>2019</v>
      </c>
    </row>
    <row r="12" spans="1:9" s="4" customFormat="1" x14ac:dyDescent="0.25">
      <c r="A12" s="1"/>
      <c r="B12" s="88" t="s">
        <v>9</v>
      </c>
      <c r="C12" s="89">
        <v>2926658.2199999997</v>
      </c>
      <c r="D12" s="3"/>
      <c r="E12" s="88" t="s">
        <v>1341</v>
      </c>
      <c r="F12" s="89">
        <v>2926658.2199999997</v>
      </c>
      <c r="G12" s="5"/>
      <c r="H12" s="6"/>
    </row>
    <row r="13" spans="1:9" s="4" customFormat="1" x14ac:dyDescent="0.25">
      <c r="A13" s="1"/>
      <c r="B13" s="88" t="s">
        <v>52</v>
      </c>
      <c r="C13" s="89">
        <v>704760.81</v>
      </c>
      <c r="D13" s="3"/>
      <c r="E13" s="88" t="s">
        <v>1346</v>
      </c>
      <c r="F13" s="89">
        <v>0</v>
      </c>
      <c r="G13" s="5"/>
      <c r="H13" s="6"/>
    </row>
    <row r="14" spans="1:9" s="4" customFormat="1" x14ac:dyDescent="0.25">
      <c r="A14" s="1"/>
      <c r="B14" s="88" t="s">
        <v>88</v>
      </c>
      <c r="C14" s="89">
        <v>0</v>
      </c>
      <c r="D14" s="3"/>
      <c r="E14" s="88" t="s">
        <v>1350</v>
      </c>
      <c r="F14" s="89">
        <v>971832.95000000007</v>
      </c>
      <c r="G14" s="5"/>
      <c r="H14" s="6"/>
    </row>
    <row r="15" spans="1:9" s="4" customFormat="1" x14ac:dyDescent="0.25">
      <c r="A15" s="1"/>
      <c r="B15" s="88" t="s">
        <v>12</v>
      </c>
      <c r="C15" s="89">
        <v>267072.14</v>
      </c>
      <c r="D15" s="3"/>
      <c r="E15" s="88" t="s">
        <v>1353</v>
      </c>
      <c r="F15" s="89">
        <v>0</v>
      </c>
      <c r="G15" s="5"/>
      <c r="H15" s="6"/>
    </row>
    <row r="16" spans="1:9" s="4" customFormat="1" x14ac:dyDescent="0.25">
      <c r="A16" s="1"/>
      <c r="B16" s="88" t="s">
        <v>21</v>
      </c>
      <c r="C16" s="89">
        <v>0</v>
      </c>
      <c r="D16" s="3"/>
      <c r="E16" s="122" t="s">
        <v>1391</v>
      </c>
      <c r="F16" s="119">
        <v>3898491.17</v>
      </c>
      <c r="G16" s="5"/>
      <c r="H16" s="6"/>
    </row>
    <row r="17" spans="1:8" s="4" customFormat="1" x14ac:dyDescent="0.25">
      <c r="A17" s="1"/>
      <c r="B17" s="120" t="s">
        <v>1383</v>
      </c>
      <c r="C17" s="121">
        <v>3898491.17</v>
      </c>
      <c r="D17" s="3"/>
      <c r="E17" s="3"/>
      <c r="F17" s="3"/>
      <c r="G17" s="5"/>
      <c r="H17" s="6"/>
    </row>
    <row r="18" spans="1:8" s="4" customFormat="1" x14ac:dyDescent="0.25">
      <c r="A18" s="1"/>
      <c r="B18" s="88" t="s">
        <v>1387</v>
      </c>
      <c r="C18" s="89">
        <v>0</v>
      </c>
      <c r="D18" s="3"/>
      <c r="E18" s="3"/>
      <c r="F18" s="3"/>
      <c r="G18" s="5"/>
      <c r="H18" s="6"/>
    </row>
    <row r="19" spans="1:8" s="4" customFormat="1" x14ac:dyDescent="0.25">
      <c r="A19" s="1"/>
      <c r="B19" s="122" t="s">
        <v>1391</v>
      </c>
      <c r="C19" s="119">
        <v>3898491.17</v>
      </c>
      <c r="D19" s="3"/>
      <c r="E19" s="3"/>
      <c r="F19" s="3"/>
      <c r="G19" s="5"/>
      <c r="H19" s="6"/>
    </row>
    <row r="20" spans="1:8" s="4" customFormat="1" x14ac:dyDescent="0.25">
      <c r="A20" s="1"/>
      <c r="B20" s="3"/>
      <c r="C20" s="3"/>
      <c r="D20" s="3"/>
      <c r="E20" s="3"/>
      <c r="F20" s="3"/>
      <c r="G20" s="5"/>
      <c r="H20" s="6"/>
    </row>
    <row r="21" spans="1:8" s="4" customFormat="1" x14ac:dyDescent="0.25">
      <c r="A21" s="1"/>
      <c r="B21" s="3"/>
      <c r="C21" s="3"/>
      <c r="D21" s="3"/>
      <c r="E21" s="3"/>
      <c r="F21" s="3"/>
      <c r="G21" s="5"/>
      <c r="H21" s="6"/>
    </row>
    <row r="22" spans="1:8" s="4" customFormat="1" x14ac:dyDescent="0.25">
      <c r="A22" s="1"/>
      <c r="B22" s="3"/>
      <c r="C22" s="3"/>
      <c r="D22" s="3"/>
      <c r="E22" s="3"/>
      <c r="F22" s="3"/>
      <c r="G22" s="5"/>
      <c r="H22" s="6"/>
    </row>
    <row r="23" spans="1:8" s="4" customFormat="1" x14ac:dyDescent="0.25">
      <c r="A23" s="1"/>
      <c r="B23" s="3"/>
      <c r="C23" s="3"/>
      <c r="D23" s="3"/>
      <c r="E23" s="3"/>
      <c r="F23" s="3"/>
      <c r="G23" s="5"/>
      <c r="H23" s="6"/>
    </row>
    <row r="24" spans="1:8" s="4" customFormat="1" x14ac:dyDescent="0.25">
      <c r="A24" s="1"/>
      <c r="B24" s="3"/>
      <c r="C24" s="3"/>
      <c r="D24" s="3"/>
      <c r="E24" s="3"/>
      <c r="F24" s="3"/>
      <c r="G24" s="5"/>
      <c r="H24" s="6"/>
    </row>
    <row r="25" spans="1:8" s="4" customFormat="1" x14ac:dyDescent="0.25">
      <c r="A25" s="1"/>
      <c r="B25" s="3"/>
      <c r="C25" s="3"/>
      <c r="D25" s="3"/>
      <c r="E25" s="3"/>
      <c r="F25" s="3"/>
      <c r="G25" s="5"/>
      <c r="H25" s="6"/>
    </row>
    <row r="26" spans="1:8" s="4" customFormat="1" x14ac:dyDescent="0.25">
      <c r="A26" s="1"/>
      <c r="B26" s="3"/>
      <c r="C26" s="3"/>
      <c r="D26" s="3"/>
      <c r="E26" s="3"/>
      <c r="F26" s="3"/>
      <c r="G26" s="5"/>
      <c r="H26" s="6"/>
    </row>
    <row r="27" spans="1:8" s="4" customFormat="1" x14ac:dyDescent="0.25">
      <c r="A27" s="1"/>
      <c r="B27" s="3"/>
      <c r="C27" s="1"/>
      <c r="D27" s="3"/>
      <c r="E27" s="3"/>
      <c r="F27" s="3"/>
      <c r="G27" s="5"/>
      <c r="H27" s="6"/>
    </row>
    <row r="28" spans="1:8" s="4" customFormat="1" x14ac:dyDescent="0.25">
      <c r="A28" s="1"/>
      <c r="B28" s="3"/>
      <c r="C28" s="1"/>
      <c r="D28" s="3"/>
      <c r="E28" s="3"/>
      <c r="F28" s="3"/>
      <c r="G28" s="5"/>
      <c r="H28" s="6"/>
    </row>
    <row r="29" spans="1:8" s="4" customFormat="1" x14ac:dyDescent="0.25">
      <c r="A29" s="1"/>
      <c r="B29" s="3"/>
      <c r="C29" s="1"/>
      <c r="D29" s="3"/>
      <c r="E29" s="3"/>
      <c r="F29" s="3"/>
      <c r="G29" s="5"/>
      <c r="H29" s="6"/>
    </row>
    <row r="30" spans="1:8" s="4" customFormat="1" x14ac:dyDescent="0.25">
      <c r="A30" s="1"/>
      <c r="B30" s="3"/>
      <c r="C30" s="1"/>
      <c r="D30" s="3"/>
      <c r="E30" s="3"/>
      <c r="F30" s="3"/>
      <c r="G30" s="5"/>
      <c r="H30" s="6"/>
    </row>
    <row r="31" spans="1:8" x14ac:dyDescent="0.25">
      <c r="D31" s="3"/>
      <c r="E31" s="3"/>
      <c r="F31" s="3"/>
    </row>
    <row r="32" spans="1:8" x14ac:dyDescent="0.25">
      <c r="D32" s="3"/>
      <c r="E32" s="3"/>
      <c r="F32" s="3"/>
    </row>
    <row r="33" spans="4:6" x14ac:dyDescent="0.25">
      <c r="D33" s="3"/>
      <c r="E33" s="3"/>
      <c r="F33" s="3"/>
    </row>
  </sheetData>
  <mergeCells count="2">
    <mergeCell ref="A1:I1"/>
    <mergeCell ref="A2:I2"/>
  </mergeCells>
  <pageMargins left="0.31496062992125984" right="0.31496062992125984" top="0.35433070866141736" bottom="0.35433070866141736" header="0.31496062992125984" footer="0.31496062992125984"/>
  <pageSetup paperSize="9" scale="1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C82D-EE11-4C25-B87E-79EFAF71DB02}">
  <dimension ref="A1:I100"/>
  <sheetViews>
    <sheetView topLeftCell="A43" workbookViewId="0">
      <selection activeCell="H3" sqref="H3:I18"/>
    </sheetView>
  </sheetViews>
  <sheetFormatPr defaultRowHeight="15" x14ac:dyDescent="0.25"/>
  <cols>
    <col min="1" max="1" width="7.28515625" bestFit="1" customWidth="1"/>
    <col min="2" max="2" width="5.140625" bestFit="1" customWidth="1"/>
    <col min="3" max="3" width="58.42578125" bestFit="1" customWidth="1"/>
    <col min="4" max="4" width="19.28515625" bestFit="1" customWidth="1"/>
    <col min="5" max="7" width="13.7109375" style="29" bestFit="1" customWidth="1"/>
    <col min="8" max="8" width="21" style="29" bestFit="1" customWidth="1"/>
    <col min="9" max="9" width="13.7109375" style="29" bestFit="1" customWidth="1"/>
    <col min="10" max="10" width="13.7109375" bestFit="1" customWidth="1"/>
    <col min="11" max="11" width="14.5703125" bestFit="1" customWidth="1"/>
    <col min="12" max="12" width="21.7109375" bestFit="1" customWidth="1"/>
    <col min="13" max="17" width="13.7109375" bestFit="1" customWidth="1"/>
  </cols>
  <sheetData>
    <row r="1" spans="1:9" s="1" customFormat="1" ht="23.45" customHeight="1" x14ac:dyDescent="0.25">
      <c r="A1" s="250" t="s">
        <v>1605</v>
      </c>
      <c r="B1" s="251"/>
      <c r="C1" s="251"/>
      <c r="D1" s="251"/>
      <c r="E1" s="251"/>
      <c r="F1" s="251"/>
      <c r="G1" s="251"/>
      <c r="H1" s="252"/>
    </row>
    <row r="2" spans="1:9" s="1" customFormat="1" ht="52.9" customHeight="1" x14ac:dyDescent="0.25">
      <c r="A2" s="253" t="s">
        <v>1604</v>
      </c>
      <c r="B2" s="253"/>
      <c r="C2" s="253"/>
      <c r="D2" s="253"/>
      <c r="E2" s="253"/>
      <c r="F2" s="253"/>
      <c r="G2" s="253"/>
      <c r="H2" s="253"/>
    </row>
    <row r="3" spans="1:9" x14ac:dyDescent="0.25">
      <c r="A3" s="126" t="s">
        <v>1337</v>
      </c>
      <c r="B3" s="126" t="s">
        <v>1338</v>
      </c>
      <c r="C3" s="126" t="s">
        <v>4</v>
      </c>
      <c r="D3" s="126" t="s">
        <v>1</v>
      </c>
      <c r="E3" s="126" t="s">
        <v>2</v>
      </c>
      <c r="F3" s="127">
        <v>2019</v>
      </c>
      <c r="G3"/>
      <c r="H3" s="126" t="s">
        <v>1339</v>
      </c>
      <c r="I3" s="127">
        <v>2019</v>
      </c>
    </row>
    <row r="4" spans="1:9" x14ac:dyDescent="0.25">
      <c r="A4" s="88" t="s">
        <v>1340</v>
      </c>
      <c r="B4" s="88" t="s">
        <v>1341</v>
      </c>
      <c r="C4" s="88" t="s">
        <v>1342</v>
      </c>
      <c r="D4" s="88" t="s">
        <v>9</v>
      </c>
      <c r="E4" s="88" t="s">
        <v>9</v>
      </c>
      <c r="F4" s="124">
        <v>6351388.8700000001</v>
      </c>
      <c r="G4"/>
      <c r="H4" s="88" t="s">
        <v>1341</v>
      </c>
      <c r="I4" s="89">
        <v>72551551.120000005</v>
      </c>
    </row>
    <row r="5" spans="1:9" x14ac:dyDescent="0.25">
      <c r="A5" s="88" t="s">
        <v>1343</v>
      </c>
      <c r="B5" s="88" t="s">
        <v>1341</v>
      </c>
      <c r="C5" s="88" t="s">
        <v>1344</v>
      </c>
      <c r="D5" s="88" t="s">
        <v>88</v>
      </c>
      <c r="E5" s="88" t="s">
        <v>1345</v>
      </c>
      <c r="F5" s="124">
        <v>1453412.59</v>
      </c>
      <c r="G5"/>
      <c r="H5" s="88" t="s">
        <v>1346</v>
      </c>
      <c r="I5" s="89">
        <v>20004232.890000004</v>
      </c>
    </row>
    <row r="6" spans="1:9" x14ac:dyDescent="0.25">
      <c r="A6" s="88" t="s">
        <v>1347</v>
      </c>
      <c r="B6" s="88" t="s">
        <v>1341</v>
      </c>
      <c r="C6" s="88" t="s">
        <v>1348</v>
      </c>
      <c r="D6" s="88" t="s">
        <v>88</v>
      </c>
      <c r="E6" s="88" t="s">
        <v>1349</v>
      </c>
      <c r="F6" s="124">
        <v>1350638.84</v>
      </c>
      <c r="G6"/>
      <c r="H6" s="88" t="s">
        <v>1350</v>
      </c>
      <c r="I6" s="89">
        <v>2520646.39</v>
      </c>
    </row>
    <row r="7" spans="1:9" x14ac:dyDescent="0.25">
      <c r="A7" s="88" t="s">
        <v>1351</v>
      </c>
      <c r="B7" s="88" t="s">
        <v>1341</v>
      </c>
      <c r="C7" s="88" t="s">
        <v>312</v>
      </c>
      <c r="D7" s="88" t="s">
        <v>9</v>
      </c>
      <c r="E7" s="88" t="s">
        <v>1352</v>
      </c>
      <c r="F7" s="124">
        <v>1282733.43</v>
      </c>
      <c r="G7"/>
      <c r="H7" s="88" t="s">
        <v>1353</v>
      </c>
      <c r="I7" s="89">
        <v>23193712.390000001</v>
      </c>
    </row>
    <row r="8" spans="1:9" x14ac:dyDescent="0.25">
      <c r="A8" s="88" t="s">
        <v>1354</v>
      </c>
      <c r="B8" s="88" t="s">
        <v>1341</v>
      </c>
      <c r="C8" s="88" t="s">
        <v>1355</v>
      </c>
      <c r="D8" s="88" t="s">
        <v>88</v>
      </c>
      <c r="E8" s="88" t="s">
        <v>1356</v>
      </c>
      <c r="F8" s="124">
        <v>1078917.46</v>
      </c>
      <c r="G8"/>
      <c r="H8" s="122" t="s">
        <v>1391</v>
      </c>
      <c r="I8" s="119">
        <v>118270142.79000002</v>
      </c>
    </row>
    <row r="9" spans="1:9" x14ac:dyDescent="0.25">
      <c r="A9" s="88" t="s">
        <v>1358</v>
      </c>
      <c r="B9" s="88" t="s">
        <v>1359</v>
      </c>
      <c r="C9" s="88" t="s">
        <v>1360</v>
      </c>
      <c r="D9" s="88" t="s">
        <v>9</v>
      </c>
      <c r="E9" s="88" t="s">
        <v>1361</v>
      </c>
      <c r="F9" s="124">
        <v>176551.35</v>
      </c>
      <c r="G9"/>
      <c r="H9"/>
      <c r="I9"/>
    </row>
    <row r="10" spans="1:9" x14ac:dyDescent="0.25">
      <c r="A10" s="88" t="s">
        <v>1362</v>
      </c>
      <c r="B10" s="88" t="s">
        <v>1341</v>
      </c>
      <c r="C10" s="88" t="s">
        <v>1363</v>
      </c>
      <c r="D10" s="88" t="s">
        <v>21</v>
      </c>
      <c r="E10" s="88" t="s">
        <v>1364</v>
      </c>
      <c r="F10" s="124">
        <v>4160743.97</v>
      </c>
      <c r="G10"/>
      <c r="H10" s="126" t="s">
        <v>1365</v>
      </c>
      <c r="I10" s="127">
        <v>2019</v>
      </c>
    </row>
    <row r="11" spans="1:9" x14ac:dyDescent="0.25">
      <c r="A11" s="88" t="s">
        <v>1366</v>
      </c>
      <c r="B11" s="88" t="s">
        <v>1341</v>
      </c>
      <c r="C11" s="88" t="s">
        <v>1367</v>
      </c>
      <c r="D11" s="88" t="s">
        <v>21</v>
      </c>
      <c r="E11" s="88" t="s">
        <v>1368</v>
      </c>
      <c r="F11" s="124">
        <v>2111644.81</v>
      </c>
      <c r="G11"/>
      <c r="H11" s="88" t="s">
        <v>9</v>
      </c>
      <c r="I11" s="89">
        <f>F4+F7+F9+F12+F14+F15+F16+F17+F32+F36+F37+F39+F50+F56+F57+F59+F60+F70+F76+F77+F89+F99</f>
        <v>34114828.100000001</v>
      </c>
    </row>
    <row r="12" spans="1:9" x14ac:dyDescent="0.25">
      <c r="A12" s="88" t="s">
        <v>1369</v>
      </c>
      <c r="B12" s="88" t="s">
        <v>1341</v>
      </c>
      <c r="C12" s="88" t="s">
        <v>1370</v>
      </c>
      <c r="D12" s="88" t="s">
        <v>9</v>
      </c>
      <c r="E12" s="88" t="s">
        <v>1371</v>
      </c>
      <c r="F12" s="124">
        <v>1555126.39</v>
      </c>
      <c r="G12"/>
      <c r="H12" s="88" t="s">
        <v>52</v>
      </c>
      <c r="I12" s="89">
        <f>F21+F33+F41+F63+F64+F65+F66+F67+F82+F95+F96</f>
        <v>13862189.619999999</v>
      </c>
    </row>
    <row r="13" spans="1:9" x14ac:dyDescent="0.25">
      <c r="A13" s="88" t="s">
        <v>1372</v>
      </c>
      <c r="B13" s="88" t="s">
        <v>1359</v>
      </c>
      <c r="C13" s="88" t="s">
        <v>1373</v>
      </c>
      <c r="D13" s="88" t="s">
        <v>88</v>
      </c>
      <c r="E13" s="88" t="s">
        <v>1374</v>
      </c>
      <c r="F13" s="124">
        <v>276618.56</v>
      </c>
      <c r="G13"/>
      <c r="H13" s="88" t="s">
        <v>88</v>
      </c>
      <c r="I13" s="89">
        <f>F5+F6+F8+F13+F24+F25+F28+F29+F31+F34+F35+F51+F52+F53+F62+F68+F72+F73+F74+F83+F84+F85+F91+F94+F97</f>
        <v>27418415.970000003</v>
      </c>
    </row>
    <row r="14" spans="1:9" x14ac:dyDescent="0.25">
      <c r="A14" s="88" t="s">
        <v>1375</v>
      </c>
      <c r="B14" s="88" t="s">
        <v>1341</v>
      </c>
      <c r="C14" s="88" t="s">
        <v>1376</v>
      </c>
      <c r="D14" s="88" t="s">
        <v>9</v>
      </c>
      <c r="E14" s="88" t="s">
        <v>1377</v>
      </c>
      <c r="F14" s="124">
        <v>1633047.68</v>
      </c>
      <c r="G14"/>
      <c r="H14" s="88" t="s">
        <v>12</v>
      </c>
      <c r="I14" s="89">
        <f>F18+F19+F20+F30+F40+F47+F58+F61+F75+F78+F79+F80+F81+F90</f>
        <v>18283967.459999997</v>
      </c>
    </row>
    <row r="15" spans="1:9" x14ac:dyDescent="0.25">
      <c r="A15" s="88" t="s">
        <v>1378</v>
      </c>
      <c r="B15" s="88" t="s">
        <v>1341</v>
      </c>
      <c r="C15" s="88" t="s">
        <v>1379</v>
      </c>
      <c r="D15" s="88" t="s">
        <v>9</v>
      </c>
      <c r="E15" s="88" t="s">
        <v>1380</v>
      </c>
      <c r="F15" s="124">
        <v>3029730.27</v>
      </c>
      <c r="G15"/>
      <c r="H15" s="88" t="s">
        <v>21</v>
      </c>
      <c r="I15" s="89">
        <f>F10+F11+F22+F23+F26+F38+F42+F43+F44+F45+F46+F48+F49+F54+F55+F69+F71+F86+F87+F88+F92+F93</f>
        <v>21383747.920000002</v>
      </c>
    </row>
    <row r="16" spans="1:9" x14ac:dyDescent="0.25">
      <c r="A16" s="88" t="s">
        <v>1381</v>
      </c>
      <c r="B16" s="88" t="s">
        <v>1341</v>
      </c>
      <c r="C16" s="88" t="s">
        <v>1376</v>
      </c>
      <c r="D16" s="88" t="s">
        <v>9</v>
      </c>
      <c r="E16" s="88" t="s">
        <v>1382</v>
      </c>
      <c r="F16" s="124">
        <v>919912.95999999996</v>
      </c>
      <c r="G16"/>
      <c r="H16" s="120" t="s">
        <v>1383</v>
      </c>
      <c r="I16" s="121">
        <f>SUM(I11:I15)</f>
        <v>115063149.06999999</v>
      </c>
    </row>
    <row r="17" spans="1:9" x14ac:dyDescent="0.25">
      <c r="A17" s="88" t="s">
        <v>1384</v>
      </c>
      <c r="B17" s="88" t="s">
        <v>1341</v>
      </c>
      <c r="C17" s="88" t="s">
        <v>1385</v>
      </c>
      <c r="D17" s="88" t="s">
        <v>9</v>
      </c>
      <c r="E17" s="88" t="s">
        <v>1386</v>
      </c>
      <c r="F17" s="124">
        <v>1198537.28</v>
      </c>
      <c r="G17"/>
      <c r="H17" s="88" t="s">
        <v>1387</v>
      </c>
      <c r="I17" s="89">
        <f>F27+F98</f>
        <v>3206993.7199999997</v>
      </c>
    </row>
    <row r="18" spans="1:9" x14ac:dyDescent="0.25">
      <c r="A18" s="88" t="s">
        <v>1388</v>
      </c>
      <c r="B18" s="88" t="s">
        <v>1341</v>
      </c>
      <c r="C18" s="88" t="s">
        <v>1389</v>
      </c>
      <c r="D18" s="88" t="s">
        <v>12</v>
      </c>
      <c r="E18" s="88" t="s">
        <v>1390</v>
      </c>
      <c r="F18" s="124">
        <v>1286219.72</v>
      </c>
      <c r="G18"/>
      <c r="H18" s="122" t="s">
        <v>1391</v>
      </c>
      <c r="I18" s="119">
        <f>SUM(I16:I17)</f>
        <v>118270142.78999999</v>
      </c>
    </row>
    <row r="19" spans="1:9" x14ac:dyDescent="0.25">
      <c r="A19" s="88" t="s">
        <v>1392</v>
      </c>
      <c r="B19" s="88" t="s">
        <v>1341</v>
      </c>
      <c r="C19" s="88" t="s">
        <v>1393</v>
      </c>
      <c r="D19" s="88" t="s">
        <v>12</v>
      </c>
      <c r="E19" s="88" t="s">
        <v>1394</v>
      </c>
      <c r="F19" s="124">
        <v>594402.67000000004</v>
      </c>
      <c r="G19"/>
      <c r="H19"/>
      <c r="I19"/>
    </row>
    <row r="20" spans="1:9" x14ac:dyDescent="0.25">
      <c r="A20" s="88" t="s">
        <v>1395</v>
      </c>
      <c r="B20" s="88" t="s">
        <v>1341</v>
      </c>
      <c r="C20" s="88" t="s">
        <v>1396</v>
      </c>
      <c r="D20" s="88" t="s">
        <v>12</v>
      </c>
      <c r="E20" s="88" t="s">
        <v>1397</v>
      </c>
      <c r="F20" s="124">
        <v>952368.09</v>
      </c>
      <c r="G20"/>
      <c r="H20"/>
      <c r="I20"/>
    </row>
    <row r="21" spans="1:9" x14ac:dyDescent="0.25">
      <c r="A21" s="88" t="s">
        <v>1398</v>
      </c>
      <c r="B21" s="88" t="s">
        <v>1359</v>
      </c>
      <c r="C21" s="88" t="s">
        <v>1399</v>
      </c>
      <c r="D21" s="88" t="s">
        <v>52</v>
      </c>
      <c r="E21" s="88" t="s">
        <v>526</v>
      </c>
      <c r="F21" s="124">
        <v>411560.55</v>
      </c>
      <c r="G21"/>
      <c r="H21"/>
      <c r="I21"/>
    </row>
    <row r="22" spans="1:9" x14ac:dyDescent="0.25">
      <c r="A22" s="88" t="s">
        <v>1400</v>
      </c>
      <c r="B22" s="88" t="s">
        <v>1341</v>
      </c>
      <c r="C22" s="88" t="s">
        <v>1401</v>
      </c>
      <c r="D22" s="88" t="s">
        <v>21</v>
      </c>
      <c r="E22" s="88" t="s">
        <v>1402</v>
      </c>
      <c r="F22" s="124">
        <v>2932235.47</v>
      </c>
      <c r="G22"/>
      <c r="H22"/>
      <c r="I22"/>
    </row>
    <row r="23" spans="1:9" x14ac:dyDescent="0.25">
      <c r="A23" s="88" t="s">
        <v>1403</v>
      </c>
      <c r="B23" s="88" t="s">
        <v>1341</v>
      </c>
      <c r="C23" s="88" t="s">
        <v>1404</v>
      </c>
      <c r="D23" s="88" t="s">
        <v>21</v>
      </c>
      <c r="E23" s="88" t="s">
        <v>1405</v>
      </c>
      <c r="F23" s="124">
        <v>761434.15</v>
      </c>
      <c r="G23"/>
      <c r="H23"/>
      <c r="I23"/>
    </row>
    <row r="24" spans="1:9" x14ac:dyDescent="0.25">
      <c r="A24" s="88" t="s">
        <v>1406</v>
      </c>
      <c r="B24" s="88" t="s">
        <v>1341</v>
      </c>
      <c r="C24" s="88" t="s">
        <v>1407</v>
      </c>
      <c r="D24" s="88" t="s">
        <v>88</v>
      </c>
      <c r="E24" s="88" t="s">
        <v>1408</v>
      </c>
      <c r="F24" s="124">
        <v>2001559.37</v>
      </c>
      <c r="G24"/>
      <c r="H24"/>
      <c r="I24"/>
    </row>
    <row r="25" spans="1:9" x14ac:dyDescent="0.25">
      <c r="A25" s="88" t="s">
        <v>1409</v>
      </c>
      <c r="B25" s="88" t="s">
        <v>1341</v>
      </c>
      <c r="C25" s="88" t="s">
        <v>1410</v>
      </c>
      <c r="D25" s="88" t="s">
        <v>88</v>
      </c>
      <c r="E25" s="88" t="s">
        <v>1411</v>
      </c>
      <c r="F25" s="124">
        <v>726096.31</v>
      </c>
      <c r="G25"/>
      <c r="H25"/>
      <c r="I25"/>
    </row>
    <row r="26" spans="1:9" x14ac:dyDescent="0.25">
      <c r="A26" s="88" t="s">
        <v>1412</v>
      </c>
      <c r="B26" s="88" t="s">
        <v>1341</v>
      </c>
      <c r="C26" s="88" t="s">
        <v>1413</v>
      </c>
      <c r="D26" s="88" t="s">
        <v>21</v>
      </c>
      <c r="E26" s="88" t="s">
        <v>1414</v>
      </c>
      <c r="F26" s="124">
        <v>1372551.22</v>
      </c>
      <c r="G26"/>
      <c r="H26"/>
      <c r="I26"/>
    </row>
    <row r="27" spans="1:9" x14ac:dyDescent="0.25">
      <c r="A27" s="88" t="s">
        <v>1415</v>
      </c>
      <c r="B27" s="88" t="s">
        <v>1346</v>
      </c>
      <c r="C27" s="88" t="s">
        <v>1416</v>
      </c>
      <c r="D27" s="88" t="s">
        <v>1387</v>
      </c>
      <c r="E27" s="88" t="s">
        <v>68</v>
      </c>
      <c r="F27" s="124">
        <v>3152029.17</v>
      </c>
      <c r="G27"/>
      <c r="H27"/>
      <c r="I27"/>
    </row>
    <row r="28" spans="1:9" x14ac:dyDescent="0.25">
      <c r="A28" s="88" t="s">
        <v>1417</v>
      </c>
      <c r="B28" s="88" t="s">
        <v>1341</v>
      </c>
      <c r="C28" s="88" t="s">
        <v>1418</v>
      </c>
      <c r="D28" s="88" t="s">
        <v>88</v>
      </c>
      <c r="E28" s="88" t="s">
        <v>1419</v>
      </c>
      <c r="F28" s="124">
        <v>480359.43</v>
      </c>
      <c r="G28"/>
      <c r="H28"/>
      <c r="I28"/>
    </row>
    <row r="29" spans="1:9" x14ac:dyDescent="0.25">
      <c r="A29" s="88" t="s">
        <v>1420</v>
      </c>
      <c r="B29" s="88" t="s">
        <v>1341</v>
      </c>
      <c r="C29" s="88" t="s">
        <v>1421</v>
      </c>
      <c r="D29" s="88" t="s">
        <v>88</v>
      </c>
      <c r="E29" s="88" t="s">
        <v>1408</v>
      </c>
      <c r="F29" s="124">
        <v>2016785.27</v>
      </c>
      <c r="G29"/>
      <c r="H29"/>
      <c r="I29"/>
    </row>
    <row r="30" spans="1:9" x14ac:dyDescent="0.25">
      <c r="A30" s="88" t="s">
        <v>1422</v>
      </c>
      <c r="B30" s="88" t="s">
        <v>1341</v>
      </c>
      <c r="C30" s="88" t="s">
        <v>1423</v>
      </c>
      <c r="D30" s="88" t="s">
        <v>12</v>
      </c>
      <c r="E30" s="88" t="s">
        <v>1424</v>
      </c>
      <c r="F30" s="124">
        <v>774507.18</v>
      </c>
      <c r="G30"/>
      <c r="H30"/>
      <c r="I30"/>
    </row>
    <row r="31" spans="1:9" x14ac:dyDescent="0.25">
      <c r="A31" s="88" t="s">
        <v>1425</v>
      </c>
      <c r="B31" s="88" t="s">
        <v>1341</v>
      </c>
      <c r="C31" s="88" t="s">
        <v>1426</v>
      </c>
      <c r="D31" s="88" t="s">
        <v>88</v>
      </c>
      <c r="E31" s="88" t="s">
        <v>1427</v>
      </c>
      <c r="F31" s="124">
        <v>754030.6</v>
      </c>
      <c r="G31"/>
      <c r="H31"/>
      <c r="I31"/>
    </row>
    <row r="32" spans="1:9" x14ac:dyDescent="0.25">
      <c r="A32" s="88" t="s">
        <v>1428</v>
      </c>
      <c r="B32" s="88" t="s">
        <v>1359</v>
      </c>
      <c r="C32" s="88" t="s">
        <v>1429</v>
      </c>
      <c r="D32" s="88" t="s">
        <v>9</v>
      </c>
      <c r="E32" s="88" t="s">
        <v>1380</v>
      </c>
      <c r="F32" s="124">
        <v>590354.55000000005</v>
      </c>
      <c r="G32"/>
      <c r="H32"/>
      <c r="I32"/>
    </row>
    <row r="33" spans="1:9" x14ac:dyDescent="0.25">
      <c r="A33" s="88" t="s">
        <v>1430</v>
      </c>
      <c r="B33" s="88" t="s">
        <v>1341</v>
      </c>
      <c r="C33" s="88" t="s">
        <v>1431</v>
      </c>
      <c r="D33" s="88" t="s">
        <v>52</v>
      </c>
      <c r="E33" s="88" t="s">
        <v>1432</v>
      </c>
      <c r="F33" s="124">
        <v>3162750.55</v>
      </c>
      <c r="G33"/>
      <c r="H33"/>
      <c r="I33"/>
    </row>
    <row r="34" spans="1:9" x14ac:dyDescent="0.25">
      <c r="A34" s="88" t="s">
        <v>1433</v>
      </c>
      <c r="B34" s="88" t="s">
        <v>1341</v>
      </c>
      <c r="C34" s="88" t="s">
        <v>1434</v>
      </c>
      <c r="D34" s="88" t="s">
        <v>88</v>
      </c>
      <c r="E34" s="88" t="s">
        <v>1435</v>
      </c>
      <c r="F34" s="124">
        <v>688545.31</v>
      </c>
      <c r="G34"/>
      <c r="H34"/>
      <c r="I34"/>
    </row>
    <row r="35" spans="1:9" x14ac:dyDescent="0.25">
      <c r="A35" s="88" t="s">
        <v>1436</v>
      </c>
      <c r="B35" s="88" t="s">
        <v>1341</v>
      </c>
      <c r="C35" s="88" t="s">
        <v>1437</v>
      </c>
      <c r="D35" s="88" t="s">
        <v>88</v>
      </c>
      <c r="E35" s="88" t="s">
        <v>1349</v>
      </c>
      <c r="F35" s="124">
        <v>1692569.73</v>
      </c>
      <c r="G35"/>
      <c r="H35"/>
      <c r="I35"/>
    </row>
    <row r="36" spans="1:9" x14ac:dyDescent="0.25">
      <c r="A36" s="88" t="s">
        <v>1438</v>
      </c>
      <c r="B36" s="88" t="s">
        <v>1346</v>
      </c>
      <c r="C36" s="88" t="s">
        <v>1439</v>
      </c>
      <c r="D36" s="88" t="s">
        <v>9</v>
      </c>
      <c r="E36" s="88" t="s">
        <v>9</v>
      </c>
      <c r="F36" s="124">
        <v>3291571.1</v>
      </c>
      <c r="G36"/>
      <c r="H36"/>
      <c r="I36"/>
    </row>
    <row r="37" spans="1:9" x14ac:dyDescent="0.25">
      <c r="A37" s="88" t="s">
        <v>1440</v>
      </c>
      <c r="B37" s="88" t="s">
        <v>1341</v>
      </c>
      <c r="C37" s="88" t="s">
        <v>1426</v>
      </c>
      <c r="D37" s="88" t="s">
        <v>9</v>
      </c>
      <c r="E37" s="88" t="s">
        <v>1441</v>
      </c>
      <c r="F37" s="124">
        <v>571730.56000000006</v>
      </c>
      <c r="G37"/>
      <c r="H37"/>
      <c r="I37"/>
    </row>
    <row r="38" spans="1:9" x14ac:dyDescent="0.25">
      <c r="A38" s="88" t="s">
        <v>1442</v>
      </c>
      <c r="B38" s="88" t="s">
        <v>1341</v>
      </c>
      <c r="C38" s="88" t="s">
        <v>1443</v>
      </c>
      <c r="D38" s="88" t="s">
        <v>21</v>
      </c>
      <c r="E38" s="88" t="s">
        <v>1444</v>
      </c>
      <c r="F38" s="124">
        <v>608483.79</v>
      </c>
      <c r="G38"/>
      <c r="H38"/>
      <c r="I38"/>
    </row>
    <row r="39" spans="1:9" x14ac:dyDescent="0.25">
      <c r="A39" s="88" t="s">
        <v>1445</v>
      </c>
      <c r="B39" s="88" t="s">
        <v>1341</v>
      </c>
      <c r="C39" s="88" t="s">
        <v>1446</v>
      </c>
      <c r="D39" s="88" t="s">
        <v>9</v>
      </c>
      <c r="E39" s="88" t="s">
        <v>1447</v>
      </c>
      <c r="F39" s="124">
        <v>0</v>
      </c>
      <c r="G39"/>
      <c r="H39"/>
      <c r="I39"/>
    </row>
    <row r="40" spans="1:9" x14ac:dyDescent="0.25">
      <c r="A40" s="88" t="s">
        <v>1448</v>
      </c>
      <c r="B40" s="88" t="s">
        <v>1346</v>
      </c>
      <c r="C40" s="88" t="s">
        <v>1449</v>
      </c>
      <c r="D40" s="88" t="s">
        <v>12</v>
      </c>
      <c r="E40" s="88" t="s">
        <v>45</v>
      </c>
      <c r="F40" s="124">
        <v>10426496.92</v>
      </c>
      <c r="G40"/>
      <c r="H40"/>
      <c r="I40"/>
    </row>
    <row r="41" spans="1:9" x14ac:dyDescent="0.25">
      <c r="A41" s="88" t="s">
        <v>1450</v>
      </c>
      <c r="B41" s="88" t="s">
        <v>1341</v>
      </c>
      <c r="C41" s="88" t="s">
        <v>1451</v>
      </c>
      <c r="D41" s="88" t="s">
        <v>52</v>
      </c>
      <c r="E41" s="88" t="s">
        <v>1452</v>
      </c>
      <c r="F41" s="124">
        <v>3327239.98</v>
      </c>
      <c r="G41"/>
      <c r="H41"/>
      <c r="I41"/>
    </row>
    <row r="42" spans="1:9" x14ac:dyDescent="0.25">
      <c r="A42" s="88" t="s">
        <v>1453</v>
      </c>
      <c r="B42" s="88" t="s">
        <v>1341</v>
      </c>
      <c r="C42" s="88" t="s">
        <v>1454</v>
      </c>
      <c r="D42" s="88" t="s">
        <v>21</v>
      </c>
      <c r="E42" s="88" t="s">
        <v>1455</v>
      </c>
      <c r="F42" s="124">
        <v>0</v>
      </c>
      <c r="G42"/>
      <c r="H42"/>
      <c r="I42"/>
    </row>
    <row r="43" spans="1:9" x14ac:dyDescent="0.25">
      <c r="A43" s="88" t="s">
        <v>1456</v>
      </c>
      <c r="B43" s="88" t="s">
        <v>1341</v>
      </c>
      <c r="C43" s="88" t="s">
        <v>1457</v>
      </c>
      <c r="D43" s="88" t="s">
        <v>21</v>
      </c>
      <c r="E43" s="88" t="s">
        <v>1458</v>
      </c>
      <c r="F43" s="124">
        <v>624865.31000000006</v>
      </c>
      <c r="G43"/>
      <c r="H43"/>
      <c r="I43"/>
    </row>
    <row r="44" spans="1:9" x14ac:dyDescent="0.25">
      <c r="A44" s="88" t="s">
        <v>1459</v>
      </c>
      <c r="B44" s="88" t="s">
        <v>1341</v>
      </c>
      <c r="C44" s="88" t="s">
        <v>1460</v>
      </c>
      <c r="D44" s="88" t="s">
        <v>21</v>
      </c>
      <c r="E44" s="88" t="s">
        <v>1461</v>
      </c>
      <c r="F44" s="124">
        <v>532928.57999999996</v>
      </c>
      <c r="G44"/>
      <c r="H44"/>
      <c r="I44"/>
    </row>
    <row r="45" spans="1:9" x14ac:dyDescent="0.25">
      <c r="A45" s="88" t="s">
        <v>1462</v>
      </c>
      <c r="B45" s="88" t="s">
        <v>1341</v>
      </c>
      <c r="C45" s="88" t="s">
        <v>1463</v>
      </c>
      <c r="D45" s="88" t="s">
        <v>21</v>
      </c>
      <c r="E45" s="88" t="s">
        <v>1464</v>
      </c>
      <c r="F45" s="124">
        <v>2642451.56</v>
      </c>
      <c r="G45"/>
      <c r="H45"/>
      <c r="I45"/>
    </row>
    <row r="46" spans="1:9" x14ac:dyDescent="0.25">
      <c r="A46" s="88" t="s">
        <v>1465</v>
      </c>
      <c r="B46" s="88" t="s">
        <v>1341</v>
      </c>
      <c r="C46" s="88" t="s">
        <v>1466</v>
      </c>
      <c r="D46" s="88" t="s">
        <v>21</v>
      </c>
      <c r="E46" s="88" t="s">
        <v>1467</v>
      </c>
      <c r="F46" s="124">
        <v>528904.89</v>
      </c>
      <c r="G46"/>
      <c r="H46"/>
      <c r="I46"/>
    </row>
    <row r="47" spans="1:9" x14ac:dyDescent="0.25">
      <c r="A47" s="88" t="s">
        <v>1468</v>
      </c>
      <c r="B47" s="88" t="s">
        <v>1359</v>
      </c>
      <c r="C47" s="88" t="s">
        <v>1469</v>
      </c>
      <c r="D47" s="88" t="s">
        <v>12</v>
      </c>
      <c r="E47" s="88" t="s">
        <v>1470</v>
      </c>
      <c r="F47" s="124">
        <v>324768.34000000003</v>
      </c>
      <c r="G47"/>
      <c r="H47"/>
      <c r="I47"/>
    </row>
    <row r="48" spans="1:9" x14ac:dyDescent="0.25">
      <c r="A48" s="88" t="s">
        <v>1471</v>
      </c>
      <c r="B48" s="88" t="s">
        <v>1341</v>
      </c>
      <c r="C48" s="88" t="s">
        <v>1472</v>
      </c>
      <c r="D48" s="88" t="s">
        <v>21</v>
      </c>
      <c r="E48" s="88" t="s">
        <v>1473</v>
      </c>
      <c r="F48" s="124">
        <v>886827.94</v>
      </c>
      <c r="G48"/>
      <c r="H48"/>
      <c r="I48"/>
    </row>
    <row r="49" spans="1:9" x14ac:dyDescent="0.25">
      <c r="A49" s="88" t="s">
        <v>1474</v>
      </c>
      <c r="B49" s="88" t="s">
        <v>1475</v>
      </c>
      <c r="C49" s="88" t="s">
        <v>304</v>
      </c>
      <c r="D49" s="88" t="s">
        <v>21</v>
      </c>
      <c r="E49" s="88" t="s">
        <v>1464</v>
      </c>
      <c r="F49" s="124">
        <v>328803.11</v>
      </c>
      <c r="G49"/>
      <c r="H49"/>
      <c r="I49"/>
    </row>
    <row r="50" spans="1:9" x14ac:dyDescent="0.25">
      <c r="A50" s="88" t="s">
        <v>1476</v>
      </c>
      <c r="B50" s="88" t="s">
        <v>1341</v>
      </c>
      <c r="C50" s="88" t="s">
        <v>1477</v>
      </c>
      <c r="D50" s="88" t="s">
        <v>9</v>
      </c>
      <c r="E50" s="88" t="s">
        <v>1361</v>
      </c>
      <c r="F50" s="124">
        <v>616660.93000000005</v>
      </c>
      <c r="G50"/>
      <c r="H50"/>
      <c r="I50"/>
    </row>
    <row r="51" spans="1:9" x14ac:dyDescent="0.25">
      <c r="A51" s="88" t="s">
        <v>1478</v>
      </c>
      <c r="B51" s="88" t="s">
        <v>1341</v>
      </c>
      <c r="C51" s="88" t="s">
        <v>1479</v>
      </c>
      <c r="D51" s="88" t="s">
        <v>88</v>
      </c>
      <c r="E51" s="88" t="s">
        <v>1480</v>
      </c>
      <c r="F51" s="124">
        <v>674678.38</v>
      </c>
      <c r="G51"/>
      <c r="H51"/>
      <c r="I51"/>
    </row>
    <row r="52" spans="1:9" x14ac:dyDescent="0.25">
      <c r="A52" s="88" t="s">
        <v>1481</v>
      </c>
      <c r="B52" s="88" t="s">
        <v>1341</v>
      </c>
      <c r="C52" s="88" t="s">
        <v>1482</v>
      </c>
      <c r="D52" s="88" t="s">
        <v>88</v>
      </c>
      <c r="E52" s="88" t="s">
        <v>1483</v>
      </c>
      <c r="F52" s="124">
        <v>1932458.52</v>
      </c>
      <c r="G52"/>
      <c r="H52"/>
      <c r="I52"/>
    </row>
    <row r="53" spans="1:9" x14ac:dyDescent="0.25">
      <c r="A53" s="88" t="s">
        <v>1484</v>
      </c>
      <c r="B53" s="88" t="s">
        <v>1485</v>
      </c>
      <c r="C53" s="88" t="s">
        <v>1486</v>
      </c>
      <c r="D53" s="88" t="s">
        <v>88</v>
      </c>
      <c r="E53" s="88" t="s">
        <v>1349</v>
      </c>
      <c r="F53" s="124">
        <v>6323615.2000000002</v>
      </c>
      <c r="G53"/>
      <c r="H53"/>
      <c r="I53"/>
    </row>
    <row r="54" spans="1:9" x14ac:dyDescent="0.25">
      <c r="A54" s="88" t="s">
        <v>1487</v>
      </c>
      <c r="B54" s="88" t="s">
        <v>1359</v>
      </c>
      <c r="C54" s="88" t="s">
        <v>1488</v>
      </c>
      <c r="D54" s="88" t="s">
        <v>21</v>
      </c>
      <c r="E54" s="88" t="s">
        <v>1489</v>
      </c>
      <c r="F54" s="124">
        <v>221214.42</v>
      </c>
      <c r="G54"/>
      <c r="H54"/>
      <c r="I54"/>
    </row>
    <row r="55" spans="1:9" x14ac:dyDescent="0.25">
      <c r="A55" s="88" t="s">
        <v>1490</v>
      </c>
      <c r="B55" s="88" t="s">
        <v>1359</v>
      </c>
      <c r="C55" s="88" t="s">
        <v>1491</v>
      </c>
      <c r="D55" s="88" t="s">
        <v>21</v>
      </c>
      <c r="E55" s="88" t="s">
        <v>1473</v>
      </c>
      <c r="F55" s="124">
        <v>172112.05</v>
      </c>
      <c r="G55"/>
      <c r="H55"/>
      <c r="I55"/>
    </row>
    <row r="56" spans="1:9" x14ac:dyDescent="0.25">
      <c r="A56" s="88" t="s">
        <v>1492</v>
      </c>
      <c r="B56" s="88" t="s">
        <v>1341</v>
      </c>
      <c r="C56" s="88" t="s">
        <v>1493</v>
      </c>
      <c r="D56" s="88" t="s">
        <v>9</v>
      </c>
      <c r="E56" s="88" t="s">
        <v>1494</v>
      </c>
      <c r="F56" s="124">
        <v>1658001.27</v>
      </c>
      <c r="G56"/>
      <c r="H56"/>
      <c r="I56"/>
    </row>
    <row r="57" spans="1:9" x14ac:dyDescent="0.25">
      <c r="A57" s="88" t="s">
        <v>1495</v>
      </c>
      <c r="B57" s="88" t="s">
        <v>1341</v>
      </c>
      <c r="C57" s="88" t="s">
        <v>1496</v>
      </c>
      <c r="D57" s="88" t="s">
        <v>9</v>
      </c>
      <c r="E57" s="88" t="s">
        <v>1497</v>
      </c>
      <c r="F57" s="124">
        <v>1628554.58</v>
      </c>
      <c r="G57"/>
      <c r="H57"/>
      <c r="I57"/>
    </row>
    <row r="58" spans="1:9" x14ac:dyDescent="0.25">
      <c r="A58" s="88" t="s">
        <v>1498</v>
      </c>
      <c r="B58" s="88" t="s">
        <v>1359</v>
      </c>
      <c r="C58" s="88" t="s">
        <v>1499</v>
      </c>
      <c r="D58" s="88" t="s">
        <v>12</v>
      </c>
      <c r="E58" s="88" t="s">
        <v>1500</v>
      </c>
      <c r="F58" s="124">
        <v>347466.57</v>
      </c>
      <c r="G58"/>
      <c r="H58"/>
      <c r="I58"/>
    </row>
    <row r="59" spans="1:9" x14ac:dyDescent="0.25">
      <c r="A59" s="88" t="s">
        <v>1501</v>
      </c>
      <c r="B59" s="88" t="s">
        <v>1341</v>
      </c>
      <c r="C59" s="88" t="s">
        <v>1502</v>
      </c>
      <c r="D59" s="88" t="s">
        <v>9</v>
      </c>
      <c r="E59" s="88" t="s">
        <v>1503</v>
      </c>
      <c r="F59" s="124">
        <v>1052910.56</v>
      </c>
      <c r="G59"/>
      <c r="H59"/>
      <c r="I59"/>
    </row>
    <row r="60" spans="1:9" x14ac:dyDescent="0.25">
      <c r="A60" s="88" t="s">
        <v>1504</v>
      </c>
      <c r="B60" s="88" t="s">
        <v>1341</v>
      </c>
      <c r="C60" s="88" t="s">
        <v>1505</v>
      </c>
      <c r="D60" s="88" t="s">
        <v>9</v>
      </c>
      <c r="E60" s="88" t="s">
        <v>1506</v>
      </c>
      <c r="F60" s="124">
        <v>2184841.0499999998</v>
      </c>
      <c r="G60"/>
      <c r="H60"/>
      <c r="I60"/>
    </row>
    <row r="61" spans="1:9" x14ac:dyDescent="0.25">
      <c r="A61" s="88" t="s">
        <v>1507</v>
      </c>
      <c r="B61" s="88" t="s">
        <v>1341</v>
      </c>
      <c r="C61" s="88" t="s">
        <v>1508</v>
      </c>
      <c r="D61" s="88" t="s">
        <v>12</v>
      </c>
      <c r="E61" s="88" t="s">
        <v>1509</v>
      </c>
      <c r="F61" s="124">
        <v>747752.28</v>
      </c>
      <c r="G61"/>
      <c r="H61"/>
      <c r="I61"/>
    </row>
    <row r="62" spans="1:9" x14ac:dyDescent="0.25">
      <c r="A62" s="88" t="s">
        <v>1510</v>
      </c>
      <c r="B62" s="88" t="s">
        <v>1341</v>
      </c>
      <c r="C62" s="88" t="s">
        <v>1511</v>
      </c>
      <c r="D62" s="88" t="s">
        <v>88</v>
      </c>
      <c r="E62" s="88" t="s">
        <v>1349</v>
      </c>
      <c r="F62" s="124">
        <v>907505.41</v>
      </c>
      <c r="G62"/>
      <c r="H62"/>
      <c r="I62"/>
    </row>
    <row r="63" spans="1:9" x14ac:dyDescent="0.25">
      <c r="A63" s="88" t="s">
        <v>1512</v>
      </c>
      <c r="B63" s="88" t="s">
        <v>1341</v>
      </c>
      <c r="C63" s="88" t="s">
        <v>1513</v>
      </c>
      <c r="D63" s="88" t="s">
        <v>52</v>
      </c>
      <c r="E63" s="88" t="s">
        <v>1514</v>
      </c>
      <c r="F63" s="124">
        <v>635776.74</v>
      </c>
      <c r="G63"/>
      <c r="H63"/>
      <c r="I63"/>
    </row>
    <row r="64" spans="1:9" x14ac:dyDescent="0.25">
      <c r="A64" s="88" t="s">
        <v>1515</v>
      </c>
      <c r="B64" s="88" t="s">
        <v>1341</v>
      </c>
      <c r="C64" s="88" t="s">
        <v>1516</v>
      </c>
      <c r="D64" s="88" t="s">
        <v>52</v>
      </c>
      <c r="E64" s="88" t="s">
        <v>1517</v>
      </c>
      <c r="F64" s="124">
        <v>1086175.7</v>
      </c>
      <c r="G64"/>
      <c r="H64"/>
      <c r="I64"/>
    </row>
    <row r="65" spans="1:9" x14ac:dyDescent="0.25">
      <c r="A65" s="88" t="s">
        <v>1518</v>
      </c>
      <c r="B65" s="88" t="s">
        <v>1341</v>
      </c>
      <c r="C65" s="88" t="s">
        <v>1519</v>
      </c>
      <c r="D65" s="88" t="s">
        <v>52</v>
      </c>
      <c r="E65" s="88" t="s">
        <v>1520</v>
      </c>
      <c r="F65" s="124">
        <v>1268146.42</v>
      </c>
      <c r="G65"/>
      <c r="H65"/>
      <c r="I65"/>
    </row>
    <row r="66" spans="1:9" x14ac:dyDescent="0.25">
      <c r="A66" s="88" t="s">
        <v>1521</v>
      </c>
      <c r="B66" s="88" t="s">
        <v>1341</v>
      </c>
      <c r="C66" s="88" t="s">
        <v>1522</v>
      </c>
      <c r="D66" s="88" t="s">
        <v>52</v>
      </c>
      <c r="E66" s="88" t="s">
        <v>1523</v>
      </c>
      <c r="F66" s="124">
        <v>556761.06999999995</v>
      </c>
      <c r="G66"/>
      <c r="H66"/>
      <c r="I66"/>
    </row>
    <row r="67" spans="1:9" x14ac:dyDescent="0.25">
      <c r="A67" s="88" t="s">
        <v>1524</v>
      </c>
      <c r="B67" s="88" t="s">
        <v>1341</v>
      </c>
      <c r="C67" s="88" t="s">
        <v>1525</v>
      </c>
      <c r="D67" s="88" t="s">
        <v>52</v>
      </c>
      <c r="E67" s="88" t="s">
        <v>526</v>
      </c>
      <c r="F67" s="124">
        <v>1555645.98</v>
      </c>
      <c r="G67"/>
      <c r="H67"/>
      <c r="I67"/>
    </row>
    <row r="68" spans="1:9" x14ac:dyDescent="0.25">
      <c r="A68" s="88" t="s">
        <v>1526</v>
      </c>
      <c r="B68" s="88" t="s">
        <v>1527</v>
      </c>
      <c r="C68" s="88" t="s">
        <v>1528</v>
      </c>
      <c r="D68" s="88" t="s">
        <v>88</v>
      </c>
      <c r="E68" s="88" t="s">
        <v>1349</v>
      </c>
      <c r="F68" s="124">
        <v>754937.85</v>
      </c>
      <c r="G68"/>
      <c r="H68"/>
      <c r="I68"/>
    </row>
    <row r="69" spans="1:9" x14ac:dyDescent="0.25">
      <c r="A69" s="88" t="s">
        <v>1529</v>
      </c>
      <c r="B69" s="88" t="s">
        <v>1527</v>
      </c>
      <c r="C69" s="88" t="s">
        <v>1530</v>
      </c>
      <c r="D69" s="88" t="s">
        <v>21</v>
      </c>
      <c r="E69" s="88" t="s">
        <v>661</v>
      </c>
      <c r="F69" s="124">
        <v>388280.23</v>
      </c>
      <c r="G69"/>
      <c r="H69"/>
      <c r="I69"/>
    </row>
    <row r="70" spans="1:9" x14ac:dyDescent="0.25">
      <c r="A70" s="88" t="s">
        <v>1531</v>
      </c>
      <c r="B70" s="88" t="s">
        <v>1527</v>
      </c>
      <c r="C70" s="88" t="s">
        <v>1532</v>
      </c>
      <c r="D70" s="88" t="s">
        <v>9</v>
      </c>
      <c r="E70" s="88" t="s">
        <v>1533</v>
      </c>
      <c r="F70" s="124">
        <v>1329826.47</v>
      </c>
      <c r="G70"/>
      <c r="H70"/>
      <c r="I70"/>
    </row>
    <row r="71" spans="1:9" x14ac:dyDescent="0.25">
      <c r="A71" s="88" t="s">
        <v>1534</v>
      </c>
      <c r="B71" s="88" t="s">
        <v>1527</v>
      </c>
      <c r="C71" s="88" t="s">
        <v>1535</v>
      </c>
      <c r="D71" s="88" t="s">
        <v>21</v>
      </c>
      <c r="E71" s="88" t="s">
        <v>1536</v>
      </c>
      <c r="F71" s="124">
        <v>449314.53</v>
      </c>
      <c r="G71"/>
      <c r="H71"/>
      <c r="I71"/>
    </row>
    <row r="72" spans="1:9" x14ac:dyDescent="0.25">
      <c r="A72" s="88" t="s">
        <v>1537</v>
      </c>
      <c r="B72" s="88" t="s">
        <v>1475</v>
      </c>
      <c r="C72" s="88" t="s">
        <v>1538</v>
      </c>
      <c r="D72" s="88" t="s">
        <v>88</v>
      </c>
      <c r="E72" s="88" t="s">
        <v>1427</v>
      </c>
      <c r="F72" s="124">
        <v>394447.42</v>
      </c>
      <c r="G72"/>
      <c r="H72"/>
      <c r="I72"/>
    </row>
    <row r="73" spans="1:9" x14ac:dyDescent="0.25">
      <c r="A73" s="88" t="s">
        <v>1539</v>
      </c>
      <c r="B73" s="88" t="s">
        <v>1475</v>
      </c>
      <c r="C73" s="88" t="s">
        <v>1540</v>
      </c>
      <c r="D73" s="88" t="s">
        <v>88</v>
      </c>
      <c r="E73" s="88" t="s">
        <v>1483</v>
      </c>
      <c r="F73" s="124">
        <v>580919.49</v>
      </c>
      <c r="G73"/>
      <c r="H73"/>
      <c r="I73"/>
    </row>
    <row r="74" spans="1:9" x14ac:dyDescent="0.25">
      <c r="A74" s="88" t="s">
        <v>1541</v>
      </c>
      <c r="B74" s="88" t="s">
        <v>1475</v>
      </c>
      <c r="C74" s="88" t="s">
        <v>1542</v>
      </c>
      <c r="D74" s="88" t="s">
        <v>88</v>
      </c>
      <c r="E74" s="88" t="s">
        <v>1543</v>
      </c>
      <c r="F74" s="124">
        <v>256642.4</v>
      </c>
      <c r="G74"/>
      <c r="H74"/>
      <c r="I74"/>
    </row>
    <row r="75" spans="1:9" x14ac:dyDescent="0.25">
      <c r="A75" s="88" t="s">
        <v>1544</v>
      </c>
      <c r="B75" s="88" t="s">
        <v>1475</v>
      </c>
      <c r="C75" s="88" t="s">
        <v>1545</v>
      </c>
      <c r="D75" s="88" t="s">
        <v>12</v>
      </c>
      <c r="E75" s="88" t="s">
        <v>45</v>
      </c>
      <c r="F75" s="124">
        <v>0</v>
      </c>
      <c r="G75"/>
      <c r="H75"/>
      <c r="I75"/>
    </row>
    <row r="76" spans="1:9" x14ac:dyDescent="0.25">
      <c r="A76" s="88" t="s">
        <v>1546</v>
      </c>
      <c r="B76" s="88" t="s">
        <v>1475</v>
      </c>
      <c r="C76" s="88" t="s">
        <v>1547</v>
      </c>
      <c r="D76" s="88" t="s">
        <v>9</v>
      </c>
      <c r="E76" s="88" t="s">
        <v>1548</v>
      </c>
      <c r="F76" s="124">
        <v>1155276.51</v>
      </c>
      <c r="G76"/>
      <c r="H76"/>
      <c r="I76"/>
    </row>
    <row r="77" spans="1:9" x14ac:dyDescent="0.25">
      <c r="A77" s="88" t="s">
        <v>1549</v>
      </c>
      <c r="B77" s="88" t="s">
        <v>1475</v>
      </c>
      <c r="C77" s="88" t="s">
        <v>1550</v>
      </c>
      <c r="D77" s="88" t="s">
        <v>9</v>
      </c>
      <c r="E77" s="88" t="s">
        <v>1551</v>
      </c>
      <c r="F77" s="124">
        <v>2131401.6800000002</v>
      </c>
      <c r="G77"/>
      <c r="H77"/>
      <c r="I77"/>
    </row>
    <row r="78" spans="1:9" x14ac:dyDescent="0.25">
      <c r="A78" s="88" t="s">
        <v>1552</v>
      </c>
      <c r="B78" s="88" t="s">
        <v>1475</v>
      </c>
      <c r="C78" s="88" t="s">
        <v>1553</v>
      </c>
      <c r="D78" s="88" t="s">
        <v>12</v>
      </c>
      <c r="E78" s="88" t="s">
        <v>1509</v>
      </c>
      <c r="F78" s="124">
        <v>173828.69</v>
      </c>
      <c r="G78"/>
      <c r="H78"/>
      <c r="I78"/>
    </row>
    <row r="79" spans="1:9" x14ac:dyDescent="0.25">
      <c r="A79" s="88" t="s">
        <v>1554</v>
      </c>
      <c r="B79" s="88" t="s">
        <v>1475</v>
      </c>
      <c r="C79" s="88" t="s">
        <v>1555</v>
      </c>
      <c r="D79" s="88" t="s">
        <v>12</v>
      </c>
      <c r="E79" s="88" t="s">
        <v>1556</v>
      </c>
      <c r="F79" s="124">
        <v>588564.28</v>
      </c>
      <c r="G79"/>
      <c r="H79"/>
      <c r="I79"/>
    </row>
    <row r="80" spans="1:9" x14ac:dyDescent="0.25">
      <c r="A80" s="88" t="s">
        <v>1557</v>
      </c>
      <c r="B80" s="88" t="s">
        <v>1475</v>
      </c>
      <c r="C80" s="88" t="s">
        <v>1558</v>
      </c>
      <c r="D80" s="88" t="s">
        <v>12</v>
      </c>
      <c r="E80" s="88" t="s">
        <v>1559</v>
      </c>
      <c r="F80" s="124">
        <v>403563.03</v>
      </c>
      <c r="G80"/>
      <c r="H80"/>
      <c r="I80"/>
    </row>
    <row r="81" spans="1:9" x14ac:dyDescent="0.25">
      <c r="A81" s="88" t="s">
        <v>1560</v>
      </c>
      <c r="B81" s="88" t="s">
        <v>1475</v>
      </c>
      <c r="C81" s="88" t="s">
        <v>1561</v>
      </c>
      <c r="D81" s="88" t="s">
        <v>12</v>
      </c>
      <c r="E81" s="88" t="s">
        <v>1397</v>
      </c>
      <c r="F81" s="124">
        <v>747556.9</v>
      </c>
      <c r="G81"/>
      <c r="H81"/>
      <c r="I81"/>
    </row>
    <row r="82" spans="1:9" x14ac:dyDescent="0.25">
      <c r="A82" s="88" t="s">
        <v>1562</v>
      </c>
      <c r="B82" s="88" t="s">
        <v>1475</v>
      </c>
      <c r="C82" s="88" t="s">
        <v>1563</v>
      </c>
      <c r="D82" s="88" t="s">
        <v>52</v>
      </c>
      <c r="E82" s="88" t="s">
        <v>647</v>
      </c>
      <c r="F82" s="124">
        <v>750720.52</v>
      </c>
      <c r="G82"/>
      <c r="H82"/>
      <c r="I82"/>
    </row>
    <row r="83" spans="1:9" x14ac:dyDescent="0.25">
      <c r="A83" s="88" t="s">
        <v>1564</v>
      </c>
      <c r="B83" s="88" t="s">
        <v>1475</v>
      </c>
      <c r="C83" s="88" t="s">
        <v>1565</v>
      </c>
      <c r="D83" s="88" t="s">
        <v>88</v>
      </c>
      <c r="E83" s="88" t="s">
        <v>1356</v>
      </c>
      <c r="F83" s="124">
        <v>435582.62</v>
      </c>
      <c r="G83"/>
      <c r="H83"/>
      <c r="I83"/>
    </row>
    <row r="84" spans="1:9" x14ac:dyDescent="0.25">
      <c r="A84" s="88" t="s">
        <v>1566</v>
      </c>
      <c r="B84" s="88" t="s">
        <v>1475</v>
      </c>
      <c r="C84" s="88" t="s">
        <v>1567</v>
      </c>
      <c r="D84" s="88" t="s">
        <v>88</v>
      </c>
      <c r="E84" s="88" t="s">
        <v>550</v>
      </c>
      <c r="F84" s="124">
        <v>517813.77</v>
      </c>
      <c r="G84"/>
      <c r="H84"/>
      <c r="I84"/>
    </row>
    <row r="85" spans="1:9" x14ac:dyDescent="0.25">
      <c r="A85" s="88" t="s">
        <v>1568</v>
      </c>
      <c r="B85" s="88" t="s">
        <v>1475</v>
      </c>
      <c r="C85" s="88" t="s">
        <v>1569</v>
      </c>
      <c r="D85" s="88" t="s">
        <v>88</v>
      </c>
      <c r="E85" s="88" t="s">
        <v>1483</v>
      </c>
      <c r="F85" s="124">
        <v>581433.43000000005</v>
      </c>
      <c r="G85"/>
      <c r="H85"/>
      <c r="I85"/>
    </row>
    <row r="86" spans="1:9" x14ac:dyDescent="0.25">
      <c r="A86" s="88" t="s">
        <v>1570</v>
      </c>
      <c r="B86" s="88" t="s">
        <v>1475</v>
      </c>
      <c r="C86" s="88" t="s">
        <v>1571</v>
      </c>
      <c r="D86" s="88" t="s">
        <v>21</v>
      </c>
      <c r="E86" s="88" t="s">
        <v>32</v>
      </c>
      <c r="F86" s="124">
        <v>356813.14</v>
      </c>
      <c r="G86"/>
      <c r="H86"/>
      <c r="I86"/>
    </row>
    <row r="87" spans="1:9" x14ac:dyDescent="0.25">
      <c r="A87" s="88" t="s">
        <v>1572</v>
      </c>
      <c r="B87" s="88" t="s">
        <v>1475</v>
      </c>
      <c r="C87" s="88" t="s">
        <v>1573</v>
      </c>
      <c r="D87" s="88" t="s">
        <v>21</v>
      </c>
      <c r="E87" s="88" t="s">
        <v>172</v>
      </c>
      <c r="F87" s="124">
        <v>438206.66</v>
      </c>
      <c r="G87"/>
      <c r="H87"/>
      <c r="I87"/>
    </row>
    <row r="88" spans="1:9" x14ac:dyDescent="0.25">
      <c r="A88" s="88" t="s">
        <v>1574</v>
      </c>
      <c r="B88" s="88" t="s">
        <v>1475</v>
      </c>
      <c r="C88" s="88" t="s">
        <v>1575</v>
      </c>
      <c r="D88" s="88" t="s">
        <v>21</v>
      </c>
      <c r="E88" s="88" t="s">
        <v>1364</v>
      </c>
      <c r="F88" s="124">
        <v>839166.88</v>
      </c>
      <c r="G88"/>
      <c r="H88"/>
      <c r="I88"/>
    </row>
    <row r="89" spans="1:9" x14ac:dyDescent="0.25">
      <c r="A89" s="88" t="s">
        <v>1576</v>
      </c>
      <c r="B89" s="88" t="s">
        <v>1475</v>
      </c>
      <c r="C89" s="88" t="s">
        <v>1577</v>
      </c>
      <c r="D89" s="88" t="s">
        <v>9</v>
      </c>
      <c r="E89" s="88" t="s">
        <v>1578</v>
      </c>
      <c r="F89" s="124">
        <v>1162233.8500000001</v>
      </c>
      <c r="G89"/>
      <c r="H89"/>
      <c r="I89"/>
    </row>
    <row r="90" spans="1:9" x14ac:dyDescent="0.25">
      <c r="A90" s="88" t="s">
        <v>1579</v>
      </c>
      <c r="B90" s="88" t="s">
        <v>1475</v>
      </c>
      <c r="C90" s="88" t="s">
        <v>1580</v>
      </c>
      <c r="D90" s="88" t="s">
        <v>12</v>
      </c>
      <c r="E90" s="88" t="s">
        <v>1263</v>
      </c>
      <c r="F90" s="124">
        <v>916472.79</v>
      </c>
      <c r="G90"/>
      <c r="H90"/>
      <c r="I90"/>
    </row>
    <row r="91" spans="1:9" x14ac:dyDescent="0.25">
      <c r="A91" s="88" t="s">
        <v>1581</v>
      </c>
      <c r="B91" s="88" t="s">
        <v>1475</v>
      </c>
      <c r="C91" s="88" t="s">
        <v>1582</v>
      </c>
      <c r="D91" s="88" t="s">
        <v>88</v>
      </c>
      <c r="E91" s="88" t="s">
        <v>1583</v>
      </c>
      <c r="F91" s="124">
        <v>376552.25</v>
      </c>
      <c r="G91"/>
      <c r="H91"/>
      <c r="I91"/>
    </row>
    <row r="92" spans="1:9" x14ac:dyDescent="0.25">
      <c r="A92" s="88" t="s">
        <v>1584</v>
      </c>
      <c r="B92" s="88" t="s">
        <v>1475</v>
      </c>
      <c r="C92" s="88" t="s">
        <v>1585</v>
      </c>
      <c r="D92" s="88" t="s">
        <v>21</v>
      </c>
      <c r="E92" s="88" t="s">
        <v>266</v>
      </c>
      <c r="F92" s="124">
        <v>966612.9</v>
      </c>
      <c r="G92"/>
      <c r="H92"/>
      <c r="I92"/>
    </row>
    <row r="93" spans="1:9" x14ac:dyDescent="0.25">
      <c r="A93" s="88" t="s">
        <v>1586</v>
      </c>
      <c r="B93" s="88" t="s">
        <v>1475</v>
      </c>
      <c r="C93" s="88" t="s">
        <v>1587</v>
      </c>
      <c r="D93" s="88" t="s">
        <v>21</v>
      </c>
      <c r="E93" s="88" t="s">
        <v>1364</v>
      </c>
      <c r="F93" s="124">
        <v>60152.31</v>
      </c>
      <c r="G93"/>
      <c r="H93"/>
      <c r="I93"/>
    </row>
    <row r="94" spans="1:9" x14ac:dyDescent="0.25">
      <c r="A94" s="88" t="s">
        <v>1588</v>
      </c>
      <c r="B94" s="88" t="s">
        <v>1475</v>
      </c>
      <c r="C94" s="88" t="s">
        <v>1589</v>
      </c>
      <c r="D94" s="88" t="s">
        <v>88</v>
      </c>
      <c r="E94" s="88" t="s">
        <v>1590</v>
      </c>
      <c r="F94" s="124">
        <v>498652.15999999997</v>
      </c>
      <c r="G94"/>
      <c r="H94"/>
      <c r="I94"/>
    </row>
    <row r="95" spans="1:9" x14ac:dyDescent="0.25">
      <c r="A95" s="88" t="s">
        <v>1591</v>
      </c>
      <c r="B95" s="88" t="s">
        <v>1475</v>
      </c>
      <c r="C95" s="88" t="s">
        <v>1592</v>
      </c>
      <c r="D95" s="88" t="s">
        <v>52</v>
      </c>
      <c r="E95" s="88" t="s">
        <v>1593</v>
      </c>
      <c r="F95" s="124">
        <v>18924.43</v>
      </c>
      <c r="G95"/>
      <c r="H95"/>
      <c r="I95"/>
    </row>
    <row r="96" spans="1:9" x14ac:dyDescent="0.25">
      <c r="A96" s="88" t="s">
        <v>1594</v>
      </c>
      <c r="B96" s="88" t="s">
        <v>1475</v>
      </c>
      <c r="C96" s="88" t="s">
        <v>1595</v>
      </c>
      <c r="D96" s="88" t="s">
        <v>52</v>
      </c>
      <c r="E96" s="88" t="s">
        <v>1517</v>
      </c>
      <c r="F96" s="124">
        <v>1088487.68</v>
      </c>
      <c r="G96"/>
      <c r="H96"/>
      <c r="I96"/>
    </row>
    <row r="97" spans="1:9" x14ac:dyDescent="0.25">
      <c r="A97" s="88" t="s">
        <v>1596</v>
      </c>
      <c r="B97" s="88" t="s">
        <v>1475</v>
      </c>
      <c r="C97" s="88" t="s">
        <v>1597</v>
      </c>
      <c r="D97" s="88" t="s">
        <v>88</v>
      </c>
      <c r="E97" s="88" t="s">
        <v>1349</v>
      </c>
      <c r="F97" s="124">
        <v>663643.6</v>
      </c>
      <c r="G97"/>
      <c r="H97"/>
      <c r="I97"/>
    </row>
    <row r="98" spans="1:9" x14ac:dyDescent="0.25">
      <c r="A98" s="88" t="s">
        <v>1598</v>
      </c>
      <c r="B98" s="88" t="s">
        <v>1475</v>
      </c>
      <c r="C98" s="88" t="s">
        <v>1599</v>
      </c>
      <c r="D98" s="88" t="s">
        <v>1387</v>
      </c>
      <c r="E98" s="88" t="s">
        <v>1600</v>
      </c>
      <c r="F98" s="124">
        <v>54964.55</v>
      </c>
      <c r="G98"/>
      <c r="H98"/>
      <c r="I98"/>
    </row>
    <row r="99" spans="1:9" x14ac:dyDescent="0.25">
      <c r="A99" s="88" t="s">
        <v>1601</v>
      </c>
      <c r="B99" s="88" t="s">
        <v>1475</v>
      </c>
      <c r="C99" s="88" t="s">
        <v>1602</v>
      </c>
      <c r="D99" s="88" t="s">
        <v>9</v>
      </c>
      <c r="E99" s="88" t="s">
        <v>9</v>
      </c>
      <c r="F99" s="124">
        <v>594436.76</v>
      </c>
      <c r="G99"/>
      <c r="H99"/>
      <c r="I99"/>
    </row>
    <row r="100" spans="1:9" x14ac:dyDescent="0.25">
      <c r="A100" s="88"/>
      <c r="B100" s="88"/>
      <c r="C100" s="88"/>
      <c r="D100" s="123" t="s">
        <v>1603</v>
      </c>
      <c r="E100" s="123"/>
      <c r="F100" s="125">
        <f t="shared" ref="F100" si="0">SUM(F4:F99)</f>
        <v>118270142.79000002</v>
      </c>
      <c r="G100"/>
      <c r="H100"/>
      <c r="I100"/>
    </row>
  </sheetData>
  <mergeCells count="2">
    <mergeCell ref="A1:H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19CD-1482-4A35-8ACA-29970E482A94}">
  <dimension ref="A1:I100"/>
  <sheetViews>
    <sheetView workbookViewId="0">
      <selection activeCell="A3" sqref="A3:F3"/>
    </sheetView>
  </sheetViews>
  <sheetFormatPr defaultRowHeight="15" x14ac:dyDescent="0.25"/>
  <cols>
    <col min="1" max="1" width="7.28515625" bestFit="1" customWidth="1"/>
    <col min="2" max="2" width="5.140625" bestFit="1" customWidth="1"/>
    <col min="3" max="3" width="58.42578125" bestFit="1" customWidth="1"/>
    <col min="4" max="4" width="46.7109375" customWidth="1"/>
    <col min="5" max="5" width="19.28515625" bestFit="1" customWidth="1"/>
    <col min="6" max="7" width="11.7109375" bestFit="1" customWidth="1"/>
    <col min="8" max="8" width="21" bestFit="1" customWidth="1"/>
    <col min="9" max="9" width="12.28515625" bestFit="1" customWidth="1"/>
    <col min="10" max="10" width="11.7109375" bestFit="1" customWidth="1"/>
    <col min="12" max="12" width="21.7109375" bestFit="1" customWidth="1"/>
    <col min="13" max="17" width="11.5703125" bestFit="1" customWidth="1"/>
  </cols>
  <sheetData>
    <row r="1" spans="1:9" s="1" customFormat="1" ht="23.45" customHeight="1" x14ac:dyDescent="0.25">
      <c r="A1" s="250" t="s">
        <v>1606</v>
      </c>
      <c r="B1" s="251"/>
      <c r="C1" s="251"/>
      <c r="D1" s="251"/>
      <c r="E1" s="251"/>
      <c r="F1" s="251"/>
      <c r="G1" s="251"/>
      <c r="H1" s="251"/>
      <c r="I1" s="252"/>
    </row>
    <row r="2" spans="1:9" s="1" customFormat="1" ht="57.6" customHeight="1" x14ac:dyDescent="0.25">
      <c r="A2" s="253" t="s">
        <v>1336</v>
      </c>
      <c r="B2" s="253"/>
      <c r="C2" s="253"/>
      <c r="D2" s="253"/>
      <c r="E2" s="253"/>
      <c r="F2" s="253"/>
      <c r="G2" s="253"/>
      <c r="H2" s="253"/>
      <c r="I2" s="253"/>
    </row>
    <row r="3" spans="1:9" x14ac:dyDescent="0.25">
      <c r="A3" s="126" t="s">
        <v>1337</v>
      </c>
      <c r="B3" s="126" t="s">
        <v>1338</v>
      </c>
      <c r="C3" s="126" t="s">
        <v>4</v>
      </c>
      <c r="D3" s="126" t="s">
        <v>1</v>
      </c>
      <c r="E3" s="126" t="s">
        <v>2</v>
      </c>
      <c r="F3" s="127">
        <v>2019</v>
      </c>
      <c r="H3" s="126" t="s">
        <v>1339</v>
      </c>
      <c r="I3" s="127">
        <v>2019</v>
      </c>
    </row>
    <row r="4" spans="1:9" x14ac:dyDescent="0.25">
      <c r="A4" s="88" t="s">
        <v>1340</v>
      </c>
      <c r="B4" s="88" t="s">
        <v>1341</v>
      </c>
      <c r="C4" s="88" t="s">
        <v>1342</v>
      </c>
      <c r="D4" s="88" t="s">
        <v>9</v>
      </c>
      <c r="E4" s="88" t="s">
        <v>9</v>
      </c>
      <c r="F4" s="89">
        <v>329302.16000000003</v>
      </c>
      <c r="H4" s="88" t="s">
        <v>1341</v>
      </c>
      <c r="I4" s="89">
        <v>7050461.7999999998</v>
      </c>
    </row>
    <row r="5" spans="1:9" x14ac:dyDescent="0.25">
      <c r="A5" s="88" t="s">
        <v>1343</v>
      </c>
      <c r="B5" s="88" t="s">
        <v>1341</v>
      </c>
      <c r="C5" s="88" t="s">
        <v>1344</v>
      </c>
      <c r="D5" s="88" t="s">
        <v>88</v>
      </c>
      <c r="E5" s="88" t="s">
        <v>1345</v>
      </c>
      <c r="F5" s="89">
        <v>129302.16</v>
      </c>
      <c r="H5" s="88" t="s">
        <v>1346</v>
      </c>
      <c r="I5" s="89">
        <v>1427151.6300000001</v>
      </c>
    </row>
    <row r="6" spans="1:9" x14ac:dyDescent="0.25">
      <c r="A6" s="88" t="s">
        <v>1347</v>
      </c>
      <c r="B6" s="88" t="s">
        <v>1341</v>
      </c>
      <c r="C6" s="88" t="s">
        <v>1348</v>
      </c>
      <c r="D6" s="88" t="s">
        <v>88</v>
      </c>
      <c r="E6" s="88" t="s">
        <v>1349</v>
      </c>
      <c r="F6" s="89">
        <v>129302.16</v>
      </c>
      <c r="H6" s="88" t="s">
        <v>1350</v>
      </c>
      <c r="I6" s="89">
        <v>0</v>
      </c>
    </row>
    <row r="7" spans="1:9" x14ac:dyDescent="0.25">
      <c r="A7" s="88" t="s">
        <v>1351</v>
      </c>
      <c r="B7" s="88" t="s">
        <v>1341</v>
      </c>
      <c r="C7" s="88" t="s">
        <v>312</v>
      </c>
      <c r="D7" s="88" t="s">
        <v>9</v>
      </c>
      <c r="E7" s="88" t="s">
        <v>1352</v>
      </c>
      <c r="F7" s="89">
        <v>175698.06</v>
      </c>
      <c r="H7" s="88" t="s">
        <v>1353</v>
      </c>
      <c r="I7" s="89">
        <v>0</v>
      </c>
    </row>
    <row r="8" spans="1:9" x14ac:dyDescent="0.25">
      <c r="A8" s="88" t="s">
        <v>1354</v>
      </c>
      <c r="B8" s="88" t="s">
        <v>1341</v>
      </c>
      <c r="C8" s="88" t="s">
        <v>1355</v>
      </c>
      <c r="D8" s="88" t="s">
        <v>88</v>
      </c>
      <c r="E8" s="88" t="s">
        <v>1356</v>
      </c>
      <c r="F8" s="89">
        <v>129302.16</v>
      </c>
      <c r="H8" s="118" t="s">
        <v>1357</v>
      </c>
      <c r="I8" s="119">
        <v>8477613.4299999997</v>
      </c>
    </row>
    <row r="9" spans="1:9" x14ac:dyDescent="0.25">
      <c r="A9" s="88" t="s">
        <v>1358</v>
      </c>
      <c r="B9" s="88" t="s">
        <v>1359</v>
      </c>
      <c r="C9" s="88" t="s">
        <v>1360</v>
      </c>
      <c r="D9" s="88" t="s">
        <v>9</v>
      </c>
      <c r="E9" s="88" t="s">
        <v>1361</v>
      </c>
      <c r="F9" s="89">
        <v>0</v>
      </c>
    </row>
    <row r="10" spans="1:9" x14ac:dyDescent="0.25">
      <c r="A10" s="88" t="s">
        <v>1362</v>
      </c>
      <c r="B10" s="88" t="s">
        <v>1341</v>
      </c>
      <c r="C10" s="88" t="s">
        <v>1363</v>
      </c>
      <c r="D10" s="88" t="s">
        <v>21</v>
      </c>
      <c r="E10" s="88" t="s">
        <v>1364</v>
      </c>
      <c r="F10" s="89">
        <v>375698.06000000006</v>
      </c>
      <c r="H10" s="126" t="s">
        <v>1365</v>
      </c>
      <c r="I10" s="127">
        <v>2019</v>
      </c>
    </row>
    <row r="11" spans="1:9" x14ac:dyDescent="0.25">
      <c r="A11" s="88" t="s">
        <v>1366</v>
      </c>
      <c r="B11" s="88" t="s">
        <v>1341</v>
      </c>
      <c r="C11" s="88" t="s">
        <v>1367</v>
      </c>
      <c r="D11" s="88" t="s">
        <v>21</v>
      </c>
      <c r="E11" s="88" t="s">
        <v>1368</v>
      </c>
      <c r="F11" s="89">
        <v>129302.16</v>
      </c>
      <c r="H11" s="88" t="s">
        <v>9</v>
      </c>
      <c r="I11" s="89">
        <f>F4+F7+F9+F12+F14+F15+F16+F17+F32+F36+F37+F39+F50+F56+F57+F59+F60+F70+F76+F77+F89+F99</f>
        <v>2349360.4899999998</v>
      </c>
    </row>
    <row r="12" spans="1:9" x14ac:dyDescent="0.25">
      <c r="A12" s="88" t="s">
        <v>1369</v>
      </c>
      <c r="B12" s="88" t="s">
        <v>1341</v>
      </c>
      <c r="C12" s="88" t="s">
        <v>1370</v>
      </c>
      <c r="D12" s="88" t="s">
        <v>9</v>
      </c>
      <c r="E12" s="88" t="s">
        <v>1371</v>
      </c>
      <c r="F12" s="89">
        <v>129302.16</v>
      </c>
      <c r="H12" s="88" t="s">
        <v>52</v>
      </c>
      <c r="I12" s="89">
        <f>F21+F33+F41+F63+F64+F65+F66+F67+F82+F95+F96</f>
        <v>1046510.8000000002</v>
      </c>
    </row>
    <row r="13" spans="1:9" x14ac:dyDescent="0.25">
      <c r="A13" s="88" t="s">
        <v>1372</v>
      </c>
      <c r="B13" s="88" t="s">
        <v>1359</v>
      </c>
      <c r="C13" s="88" t="s">
        <v>1373</v>
      </c>
      <c r="D13" s="88" t="s">
        <v>88</v>
      </c>
      <c r="E13" s="88" t="s">
        <v>1374</v>
      </c>
      <c r="F13" s="89">
        <v>0</v>
      </c>
      <c r="H13" s="88" t="s">
        <v>88</v>
      </c>
      <c r="I13" s="89">
        <f>F5+F6+F8+F13+F24+F25+F28+F29+F31+F34+F35+F51+F52+F53+F62+F68+F72+F73+F74+F83+F84+F85+F91+F94+F97</f>
        <v>2227323.98</v>
      </c>
    </row>
    <row r="14" spans="1:9" x14ac:dyDescent="0.25">
      <c r="A14" s="88" t="s">
        <v>1375</v>
      </c>
      <c r="B14" s="88" t="s">
        <v>1341</v>
      </c>
      <c r="C14" s="88" t="s">
        <v>1376</v>
      </c>
      <c r="D14" s="88" t="s">
        <v>9</v>
      </c>
      <c r="E14" s="88" t="s">
        <v>1377</v>
      </c>
      <c r="F14" s="89">
        <v>0</v>
      </c>
      <c r="H14" s="88" t="s">
        <v>12</v>
      </c>
      <c r="I14" s="89">
        <f>F18+F19+F20+F30+F40+F47+F58+F61+F75+F78+F79+F80+F81+F90</f>
        <v>1139360.05</v>
      </c>
    </row>
    <row r="15" spans="1:9" x14ac:dyDescent="0.25">
      <c r="A15" s="88" t="s">
        <v>1378</v>
      </c>
      <c r="B15" s="88" t="s">
        <v>1341</v>
      </c>
      <c r="C15" s="88" t="s">
        <v>1379</v>
      </c>
      <c r="D15" s="88" t="s">
        <v>9</v>
      </c>
      <c r="E15" s="88" t="s">
        <v>1380</v>
      </c>
      <c r="F15" s="89">
        <v>768547.31</v>
      </c>
      <c r="H15" s="88" t="s">
        <v>21</v>
      </c>
      <c r="I15" s="89">
        <f>F10+F11+F22+F23+F26+F38+F42+F43+F44+F45+F46+F48+F49+F54+F55+F69+F71+F86+F87+F88+F92+F93</f>
        <v>1239360.05</v>
      </c>
    </row>
    <row r="16" spans="1:9" x14ac:dyDescent="0.25">
      <c r="A16" s="88" t="s">
        <v>1381</v>
      </c>
      <c r="B16" s="88" t="s">
        <v>1341</v>
      </c>
      <c r="C16" s="88" t="s">
        <v>1376</v>
      </c>
      <c r="D16" s="88" t="s">
        <v>9</v>
      </c>
      <c r="E16" s="88" t="s">
        <v>1382</v>
      </c>
      <c r="F16" s="89">
        <v>0</v>
      </c>
      <c r="H16" s="120" t="s">
        <v>1383</v>
      </c>
      <c r="I16" s="121">
        <f>SUM(I11:I15)</f>
        <v>8001915.3699999992</v>
      </c>
    </row>
    <row r="17" spans="1:9" x14ac:dyDescent="0.25">
      <c r="A17" s="88" t="s">
        <v>1384</v>
      </c>
      <c r="B17" s="88" t="s">
        <v>1341</v>
      </c>
      <c r="C17" s="88" t="s">
        <v>1385</v>
      </c>
      <c r="D17" s="88" t="s">
        <v>9</v>
      </c>
      <c r="E17" s="88" t="s">
        <v>1386</v>
      </c>
      <c r="F17" s="89">
        <v>129302.16</v>
      </c>
      <c r="H17" s="88" t="s">
        <v>1387</v>
      </c>
      <c r="I17" s="89">
        <f>F27+F98</f>
        <v>475698.06000000006</v>
      </c>
    </row>
    <row r="18" spans="1:9" x14ac:dyDescent="0.25">
      <c r="A18" s="88" t="s">
        <v>1388</v>
      </c>
      <c r="B18" s="88" t="s">
        <v>1341</v>
      </c>
      <c r="C18" s="88" t="s">
        <v>1389</v>
      </c>
      <c r="D18" s="88" t="s">
        <v>12</v>
      </c>
      <c r="E18" s="88" t="s">
        <v>1390</v>
      </c>
      <c r="F18" s="89">
        <v>129302.16</v>
      </c>
      <c r="H18" s="122" t="s">
        <v>1391</v>
      </c>
      <c r="I18" s="119">
        <f>SUM(I16:I17)</f>
        <v>8477613.4299999997</v>
      </c>
    </row>
    <row r="19" spans="1:9" x14ac:dyDescent="0.25">
      <c r="A19" s="88" t="s">
        <v>1392</v>
      </c>
      <c r="B19" s="88" t="s">
        <v>1341</v>
      </c>
      <c r="C19" s="88" t="s">
        <v>1393</v>
      </c>
      <c r="D19" s="88" t="s">
        <v>12</v>
      </c>
      <c r="E19" s="88" t="s">
        <v>1394</v>
      </c>
      <c r="F19" s="89">
        <v>129302.16</v>
      </c>
    </row>
    <row r="20" spans="1:9" x14ac:dyDescent="0.25">
      <c r="A20" s="88" t="s">
        <v>1395</v>
      </c>
      <c r="B20" s="88" t="s">
        <v>1341</v>
      </c>
      <c r="C20" s="88" t="s">
        <v>1396</v>
      </c>
      <c r="D20" s="88" t="s">
        <v>12</v>
      </c>
      <c r="E20" s="88" t="s">
        <v>1397</v>
      </c>
      <c r="F20" s="89">
        <v>129302.16</v>
      </c>
    </row>
    <row r="21" spans="1:9" x14ac:dyDescent="0.25">
      <c r="A21" s="88" t="s">
        <v>1398</v>
      </c>
      <c r="B21" s="88" t="s">
        <v>1359</v>
      </c>
      <c r="C21" s="88" t="s">
        <v>1399</v>
      </c>
      <c r="D21" s="88" t="s">
        <v>52</v>
      </c>
      <c r="E21" s="88" t="s">
        <v>526</v>
      </c>
      <c r="F21" s="89">
        <v>0</v>
      </c>
    </row>
    <row r="22" spans="1:9" x14ac:dyDescent="0.25">
      <c r="A22" s="88" t="s">
        <v>1400</v>
      </c>
      <c r="B22" s="88" t="s">
        <v>1341</v>
      </c>
      <c r="C22" s="88" t="s">
        <v>1401</v>
      </c>
      <c r="D22" s="88" t="s">
        <v>21</v>
      </c>
      <c r="E22" s="88" t="s">
        <v>1402</v>
      </c>
      <c r="F22" s="89">
        <v>0</v>
      </c>
    </row>
    <row r="23" spans="1:9" x14ac:dyDescent="0.25">
      <c r="A23" s="88" t="s">
        <v>1403</v>
      </c>
      <c r="B23" s="88" t="s">
        <v>1341</v>
      </c>
      <c r="C23" s="88" t="s">
        <v>1404</v>
      </c>
      <c r="D23" s="88" t="s">
        <v>21</v>
      </c>
      <c r="E23" s="88" t="s">
        <v>1405</v>
      </c>
      <c r="F23" s="89">
        <v>0</v>
      </c>
    </row>
    <row r="24" spans="1:9" x14ac:dyDescent="0.25">
      <c r="A24" s="88" t="s">
        <v>1406</v>
      </c>
      <c r="B24" s="88" t="s">
        <v>1341</v>
      </c>
      <c r="C24" s="88" t="s">
        <v>1407</v>
      </c>
      <c r="D24" s="88" t="s">
        <v>88</v>
      </c>
      <c r="E24" s="88" t="s">
        <v>1408</v>
      </c>
      <c r="F24" s="89">
        <v>546453.35</v>
      </c>
    </row>
    <row r="25" spans="1:9" x14ac:dyDescent="0.25">
      <c r="A25" s="88" t="s">
        <v>1409</v>
      </c>
      <c r="B25" s="88" t="s">
        <v>1341</v>
      </c>
      <c r="C25" s="88" t="s">
        <v>1410</v>
      </c>
      <c r="D25" s="88" t="s">
        <v>88</v>
      </c>
      <c r="E25" s="88" t="s">
        <v>1411</v>
      </c>
      <c r="F25" s="89">
        <v>0</v>
      </c>
    </row>
    <row r="26" spans="1:9" x14ac:dyDescent="0.25">
      <c r="A26" s="88" t="s">
        <v>1412</v>
      </c>
      <c r="B26" s="88" t="s">
        <v>1341</v>
      </c>
      <c r="C26" s="88" t="s">
        <v>1413</v>
      </c>
      <c r="D26" s="88" t="s">
        <v>21</v>
      </c>
      <c r="E26" s="88" t="s">
        <v>1414</v>
      </c>
      <c r="F26" s="89">
        <v>129302.16</v>
      </c>
    </row>
    <row r="27" spans="1:9" x14ac:dyDescent="0.25">
      <c r="A27" s="88" t="s">
        <v>1415</v>
      </c>
      <c r="B27" s="88" t="s">
        <v>1346</v>
      </c>
      <c r="C27" s="88" t="s">
        <v>1416</v>
      </c>
      <c r="D27" s="88" t="s">
        <v>1387</v>
      </c>
      <c r="E27" s="88" t="s">
        <v>68</v>
      </c>
      <c r="F27" s="89">
        <v>475698.06000000006</v>
      </c>
    </row>
    <row r="28" spans="1:9" x14ac:dyDescent="0.25">
      <c r="A28" s="88" t="s">
        <v>1417</v>
      </c>
      <c r="B28" s="88" t="s">
        <v>1341</v>
      </c>
      <c r="C28" s="88" t="s">
        <v>1418</v>
      </c>
      <c r="D28" s="88" t="s">
        <v>88</v>
      </c>
      <c r="E28" s="88" t="s">
        <v>1419</v>
      </c>
      <c r="F28" s="89">
        <v>0</v>
      </c>
    </row>
    <row r="29" spans="1:9" x14ac:dyDescent="0.25">
      <c r="A29" s="88" t="s">
        <v>1420</v>
      </c>
      <c r="B29" s="88" t="s">
        <v>1341</v>
      </c>
      <c r="C29" s="88" t="s">
        <v>1421</v>
      </c>
      <c r="D29" s="88" t="s">
        <v>88</v>
      </c>
      <c r="E29" s="88" t="s">
        <v>1408</v>
      </c>
      <c r="F29" s="89">
        <v>0</v>
      </c>
    </row>
    <row r="30" spans="1:9" x14ac:dyDescent="0.25">
      <c r="A30" s="88" t="s">
        <v>1422</v>
      </c>
      <c r="B30" s="88" t="s">
        <v>1341</v>
      </c>
      <c r="C30" s="88" t="s">
        <v>1423</v>
      </c>
      <c r="D30" s="88" t="s">
        <v>12</v>
      </c>
      <c r="E30" s="88" t="s">
        <v>1424</v>
      </c>
      <c r="F30" s="89">
        <v>0</v>
      </c>
    </row>
    <row r="31" spans="1:9" x14ac:dyDescent="0.25">
      <c r="A31" s="88" t="s">
        <v>1425</v>
      </c>
      <c r="B31" s="88" t="s">
        <v>1341</v>
      </c>
      <c r="C31" s="88" t="s">
        <v>1426</v>
      </c>
      <c r="D31" s="88" t="s">
        <v>88</v>
      </c>
      <c r="E31" s="88" t="s">
        <v>1427</v>
      </c>
      <c r="F31" s="89">
        <v>129302.16</v>
      </c>
    </row>
    <row r="32" spans="1:9" x14ac:dyDescent="0.25">
      <c r="A32" s="88" t="s">
        <v>1428</v>
      </c>
      <c r="B32" s="88" t="s">
        <v>1359</v>
      </c>
      <c r="C32" s="88" t="s">
        <v>1429</v>
      </c>
      <c r="D32" s="88" t="s">
        <v>9</v>
      </c>
      <c r="E32" s="88" t="s">
        <v>1380</v>
      </c>
      <c r="F32" s="89">
        <v>0</v>
      </c>
    </row>
    <row r="33" spans="1:6" x14ac:dyDescent="0.25">
      <c r="A33" s="88" t="s">
        <v>1430</v>
      </c>
      <c r="B33" s="88" t="s">
        <v>1341</v>
      </c>
      <c r="C33" s="88" t="s">
        <v>1431</v>
      </c>
      <c r="D33" s="88" t="s">
        <v>52</v>
      </c>
      <c r="E33" s="88" t="s">
        <v>1432</v>
      </c>
      <c r="F33" s="89">
        <v>200000</v>
      </c>
    </row>
    <row r="34" spans="1:6" x14ac:dyDescent="0.25">
      <c r="A34" s="88" t="s">
        <v>1433</v>
      </c>
      <c r="B34" s="88" t="s">
        <v>1341</v>
      </c>
      <c r="C34" s="88" t="s">
        <v>1434</v>
      </c>
      <c r="D34" s="88" t="s">
        <v>88</v>
      </c>
      <c r="E34" s="88" t="s">
        <v>1435</v>
      </c>
      <c r="F34" s="89">
        <v>0</v>
      </c>
    </row>
    <row r="35" spans="1:6" x14ac:dyDescent="0.25">
      <c r="A35" s="88" t="s">
        <v>1436</v>
      </c>
      <c r="B35" s="88" t="s">
        <v>1341</v>
      </c>
      <c r="C35" s="88" t="s">
        <v>1437</v>
      </c>
      <c r="D35" s="88" t="s">
        <v>88</v>
      </c>
      <c r="E35" s="88" t="s">
        <v>1349</v>
      </c>
      <c r="F35" s="89">
        <v>546453.35</v>
      </c>
    </row>
    <row r="36" spans="1:6" x14ac:dyDescent="0.25">
      <c r="A36" s="88" t="s">
        <v>1438</v>
      </c>
      <c r="B36" s="88" t="s">
        <v>1346</v>
      </c>
      <c r="C36" s="88" t="s">
        <v>1439</v>
      </c>
      <c r="D36" s="88" t="s">
        <v>9</v>
      </c>
      <c r="E36" s="88" t="s">
        <v>9</v>
      </c>
      <c r="F36" s="89">
        <v>100000</v>
      </c>
    </row>
    <row r="37" spans="1:6" x14ac:dyDescent="0.25">
      <c r="A37" s="88" t="s">
        <v>1440</v>
      </c>
      <c r="B37" s="88" t="s">
        <v>1341</v>
      </c>
      <c r="C37" s="88" t="s">
        <v>1426</v>
      </c>
      <c r="D37" s="88" t="s">
        <v>9</v>
      </c>
      <c r="E37" s="88" t="s">
        <v>1441</v>
      </c>
      <c r="F37" s="89">
        <v>129302.16</v>
      </c>
    </row>
    <row r="38" spans="1:6" x14ac:dyDescent="0.25">
      <c r="A38" s="88" t="s">
        <v>1442</v>
      </c>
      <c r="B38" s="88" t="s">
        <v>1341</v>
      </c>
      <c r="C38" s="88" t="s">
        <v>1443</v>
      </c>
      <c r="D38" s="88" t="s">
        <v>21</v>
      </c>
      <c r="E38" s="88" t="s">
        <v>1444</v>
      </c>
      <c r="F38" s="89">
        <v>129302.16</v>
      </c>
    </row>
    <row r="39" spans="1:6" x14ac:dyDescent="0.25">
      <c r="A39" s="88" t="s">
        <v>1445</v>
      </c>
      <c r="B39" s="88" t="s">
        <v>1341</v>
      </c>
      <c r="C39" s="88" t="s">
        <v>1446</v>
      </c>
      <c r="D39" s="88" t="s">
        <v>9</v>
      </c>
      <c r="E39" s="88" t="s">
        <v>1447</v>
      </c>
      <c r="F39" s="89">
        <v>0</v>
      </c>
    </row>
    <row r="40" spans="1:6" x14ac:dyDescent="0.25">
      <c r="A40" s="88" t="s">
        <v>1448</v>
      </c>
      <c r="B40" s="88" t="s">
        <v>1346</v>
      </c>
      <c r="C40" s="88" t="s">
        <v>1449</v>
      </c>
      <c r="D40" s="88" t="s">
        <v>12</v>
      </c>
      <c r="E40" s="88" t="s">
        <v>45</v>
      </c>
      <c r="F40" s="89">
        <v>622151.41</v>
      </c>
    </row>
    <row r="41" spans="1:6" x14ac:dyDescent="0.25">
      <c r="A41" s="88" t="s">
        <v>1450</v>
      </c>
      <c r="B41" s="88" t="s">
        <v>1341</v>
      </c>
      <c r="C41" s="88" t="s">
        <v>1451</v>
      </c>
      <c r="D41" s="88" t="s">
        <v>52</v>
      </c>
      <c r="E41" s="88" t="s">
        <v>1452</v>
      </c>
      <c r="F41" s="89">
        <v>329302.16000000003</v>
      </c>
    </row>
    <row r="42" spans="1:6" x14ac:dyDescent="0.25">
      <c r="A42" s="88" t="s">
        <v>1453</v>
      </c>
      <c r="B42" s="88" t="s">
        <v>1341</v>
      </c>
      <c r="C42" s="88" t="s">
        <v>1454</v>
      </c>
      <c r="D42" s="88" t="s">
        <v>21</v>
      </c>
      <c r="E42" s="88" t="s">
        <v>1455</v>
      </c>
      <c r="F42" s="89">
        <v>0</v>
      </c>
    </row>
    <row r="43" spans="1:6" x14ac:dyDescent="0.25">
      <c r="A43" s="88" t="s">
        <v>1456</v>
      </c>
      <c r="B43" s="88" t="s">
        <v>1341</v>
      </c>
      <c r="C43" s="88" t="s">
        <v>1457</v>
      </c>
      <c r="D43" s="88" t="s">
        <v>21</v>
      </c>
      <c r="E43" s="88" t="s">
        <v>1458</v>
      </c>
      <c r="F43" s="89">
        <v>0</v>
      </c>
    </row>
    <row r="44" spans="1:6" x14ac:dyDescent="0.25">
      <c r="A44" s="88" t="s">
        <v>1459</v>
      </c>
      <c r="B44" s="88" t="s">
        <v>1341</v>
      </c>
      <c r="C44" s="88" t="s">
        <v>1460</v>
      </c>
      <c r="D44" s="88" t="s">
        <v>21</v>
      </c>
      <c r="E44" s="88" t="s">
        <v>1461</v>
      </c>
      <c r="F44" s="89">
        <v>387906.48</v>
      </c>
    </row>
    <row r="45" spans="1:6" x14ac:dyDescent="0.25">
      <c r="A45" s="88" t="s">
        <v>1462</v>
      </c>
      <c r="B45" s="88" t="s">
        <v>1341</v>
      </c>
      <c r="C45" s="88" t="s">
        <v>1463</v>
      </c>
      <c r="D45" s="88" t="s">
        <v>21</v>
      </c>
      <c r="E45" s="88" t="s">
        <v>1464</v>
      </c>
      <c r="F45" s="89">
        <v>87849.03</v>
      </c>
    </row>
    <row r="46" spans="1:6" x14ac:dyDescent="0.25">
      <c r="A46" s="88" t="s">
        <v>1465</v>
      </c>
      <c r="B46" s="88" t="s">
        <v>1341</v>
      </c>
      <c r="C46" s="88" t="s">
        <v>1466</v>
      </c>
      <c r="D46" s="88" t="s">
        <v>21</v>
      </c>
      <c r="E46" s="88" t="s">
        <v>1467</v>
      </c>
      <c r="F46" s="89">
        <v>0</v>
      </c>
    </row>
    <row r="47" spans="1:6" x14ac:dyDescent="0.25">
      <c r="A47" s="88" t="s">
        <v>1468</v>
      </c>
      <c r="B47" s="88" t="s">
        <v>1359</v>
      </c>
      <c r="C47" s="88" t="s">
        <v>1469</v>
      </c>
      <c r="D47" s="88" t="s">
        <v>12</v>
      </c>
      <c r="E47" s="88" t="s">
        <v>1470</v>
      </c>
      <c r="F47" s="89">
        <v>0</v>
      </c>
    </row>
    <row r="48" spans="1:6" x14ac:dyDescent="0.25">
      <c r="A48" s="88" t="s">
        <v>1471</v>
      </c>
      <c r="B48" s="88" t="s">
        <v>1341</v>
      </c>
      <c r="C48" s="88" t="s">
        <v>1472</v>
      </c>
      <c r="D48" s="88" t="s">
        <v>21</v>
      </c>
      <c r="E48" s="88" t="s">
        <v>1473</v>
      </c>
      <c r="F48" s="89">
        <v>0</v>
      </c>
    </row>
    <row r="49" spans="1:6" x14ac:dyDescent="0.25">
      <c r="A49" s="88" t="s">
        <v>1474</v>
      </c>
      <c r="B49" s="88" t="s">
        <v>1475</v>
      </c>
      <c r="C49" s="88" t="s">
        <v>304</v>
      </c>
      <c r="D49" s="88" t="s">
        <v>21</v>
      </c>
      <c r="E49" s="88" t="s">
        <v>1464</v>
      </c>
      <c r="F49" s="89">
        <v>0</v>
      </c>
    </row>
    <row r="50" spans="1:6" x14ac:dyDescent="0.25">
      <c r="A50" s="88" t="s">
        <v>1476</v>
      </c>
      <c r="B50" s="88" t="s">
        <v>1341</v>
      </c>
      <c r="C50" s="88" t="s">
        <v>1477</v>
      </c>
      <c r="D50" s="88" t="s">
        <v>9</v>
      </c>
      <c r="E50" s="88" t="s">
        <v>1361</v>
      </c>
      <c r="F50" s="89">
        <v>129302.16</v>
      </c>
    </row>
    <row r="51" spans="1:6" x14ac:dyDescent="0.25">
      <c r="A51" s="88" t="s">
        <v>1478</v>
      </c>
      <c r="B51" s="88" t="s">
        <v>1341</v>
      </c>
      <c r="C51" s="88" t="s">
        <v>1479</v>
      </c>
      <c r="D51" s="88" t="s">
        <v>88</v>
      </c>
      <c r="E51" s="88" t="s">
        <v>1480</v>
      </c>
      <c r="F51" s="89">
        <v>129302.16</v>
      </c>
    </row>
    <row r="52" spans="1:6" x14ac:dyDescent="0.25">
      <c r="A52" s="88" t="s">
        <v>1481</v>
      </c>
      <c r="B52" s="88" t="s">
        <v>1341</v>
      </c>
      <c r="C52" s="88" t="s">
        <v>1482</v>
      </c>
      <c r="D52" s="88" t="s">
        <v>88</v>
      </c>
      <c r="E52" s="88" t="s">
        <v>1483</v>
      </c>
      <c r="F52" s="89">
        <v>129302.16</v>
      </c>
    </row>
    <row r="53" spans="1:6" x14ac:dyDescent="0.25">
      <c r="A53" s="88" t="s">
        <v>1484</v>
      </c>
      <c r="B53" s="88" t="s">
        <v>1485</v>
      </c>
      <c r="C53" s="88" t="s">
        <v>1486</v>
      </c>
      <c r="D53" s="88" t="s">
        <v>88</v>
      </c>
      <c r="E53" s="88" t="s">
        <v>1349</v>
      </c>
      <c r="F53" s="89">
        <v>229302.16</v>
      </c>
    </row>
    <row r="54" spans="1:6" x14ac:dyDescent="0.25">
      <c r="A54" s="88" t="s">
        <v>1487</v>
      </c>
      <c r="B54" s="88" t="s">
        <v>1359</v>
      </c>
      <c r="C54" s="88" t="s">
        <v>1488</v>
      </c>
      <c r="D54" s="88" t="s">
        <v>21</v>
      </c>
      <c r="E54" s="88" t="s">
        <v>1489</v>
      </c>
      <c r="F54" s="89">
        <v>0</v>
      </c>
    </row>
    <row r="55" spans="1:6" x14ac:dyDescent="0.25">
      <c r="A55" s="88" t="s">
        <v>1490</v>
      </c>
      <c r="B55" s="88" t="s">
        <v>1359</v>
      </c>
      <c r="C55" s="88" t="s">
        <v>1491</v>
      </c>
      <c r="D55" s="88" t="s">
        <v>21</v>
      </c>
      <c r="E55" s="88" t="s">
        <v>1473</v>
      </c>
      <c r="F55" s="89">
        <v>0</v>
      </c>
    </row>
    <row r="56" spans="1:6" x14ac:dyDescent="0.25">
      <c r="A56" s="88" t="s">
        <v>1492</v>
      </c>
      <c r="B56" s="88" t="s">
        <v>1341</v>
      </c>
      <c r="C56" s="88" t="s">
        <v>1493</v>
      </c>
      <c r="D56" s="88" t="s">
        <v>9</v>
      </c>
      <c r="E56" s="88" t="s">
        <v>1494</v>
      </c>
      <c r="F56" s="89">
        <v>0</v>
      </c>
    </row>
    <row r="57" spans="1:6" x14ac:dyDescent="0.25">
      <c r="A57" s="88" t="s">
        <v>1495</v>
      </c>
      <c r="B57" s="88" t="s">
        <v>1341</v>
      </c>
      <c r="C57" s="88" t="s">
        <v>1496</v>
      </c>
      <c r="D57" s="88" t="s">
        <v>9</v>
      </c>
      <c r="E57" s="88" t="s">
        <v>1497</v>
      </c>
      <c r="F57" s="89">
        <v>329302.16000000003</v>
      </c>
    </row>
    <row r="58" spans="1:6" x14ac:dyDescent="0.25">
      <c r="A58" s="88" t="s">
        <v>1498</v>
      </c>
      <c r="B58" s="88" t="s">
        <v>1359</v>
      </c>
      <c r="C58" s="88" t="s">
        <v>1499</v>
      </c>
      <c r="D58" s="88" t="s">
        <v>12</v>
      </c>
      <c r="E58" s="88" t="s">
        <v>1500</v>
      </c>
      <c r="F58" s="89">
        <v>0</v>
      </c>
    </row>
    <row r="59" spans="1:6" x14ac:dyDescent="0.25">
      <c r="A59" s="88" t="s">
        <v>1501</v>
      </c>
      <c r="B59" s="88" t="s">
        <v>1341</v>
      </c>
      <c r="C59" s="88" t="s">
        <v>1502</v>
      </c>
      <c r="D59" s="88" t="s">
        <v>9</v>
      </c>
      <c r="E59" s="88" t="s">
        <v>1503</v>
      </c>
      <c r="F59" s="89">
        <v>129302.16</v>
      </c>
    </row>
    <row r="60" spans="1:6" x14ac:dyDescent="0.25">
      <c r="A60" s="88" t="s">
        <v>1504</v>
      </c>
      <c r="B60" s="88" t="s">
        <v>1341</v>
      </c>
      <c r="C60" s="88" t="s">
        <v>1505</v>
      </c>
      <c r="D60" s="88" t="s">
        <v>9</v>
      </c>
      <c r="E60" s="88" t="s">
        <v>1506</v>
      </c>
      <c r="F60" s="89">
        <v>0</v>
      </c>
    </row>
    <row r="61" spans="1:6" x14ac:dyDescent="0.25">
      <c r="A61" s="88" t="s">
        <v>1507</v>
      </c>
      <c r="B61" s="88" t="s">
        <v>1341</v>
      </c>
      <c r="C61" s="88" t="s">
        <v>1508</v>
      </c>
      <c r="D61" s="88" t="s">
        <v>12</v>
      </c>
      <c r="E61" s="88" t="s">
        <v>1509</v>
      </c>
      <c r="F61" s="89">
        <v>129302.16</v>
      </c>
    </row>
    <row r="62" spans="1:6" x14ac:dyDescent="0.25">
      <c r="A62" s="88" t="s">
        <v>1510</v>
      </c>
      <c r="B62" s="88" t="s">
        <v>1341</v>
      </c>
      <c r="C62" s="88" t="s">
        <v>1511</v>
      </c>
      <c r="D62" s="88" t="s">
        <v>88</v>
      </c>
      <c r="E62" s="88" t="s">
        <v>1349</v>
      </c>
      <c r="F62" s="89">
        <v>129302.16</v>
      </c>
    </row>
    <row r="63" spans="1:6" x14ac:dyDescent="0.25">
      <c r="A63" s="88" t="s">
        <v>1512</v>
      </c>
      <c r="B63" s="88" t="s">
        <v>1341</v>
      </c>
      <c r="C63" s="88" t="s">
        <v>1513</v>
      </c>
      <c r="D63" s="88" t="s">
        <v>52</v>
      </c>
      <c r="E63" s="88" t="s">
        <v>1514</v>
      </c>
      <c r="F63" s="89">
        <v>129302.16</v>
      </c>
    </row>
    <row r="64" spans="1:6" x14ac:dyDescent="0.25">
      <c r="A64" s="88" t="s">
        <v>1515</v>
      </c>
      <c r="B64" s="88" t="s">
        <v>1341</v>
      </c>
      <c r="C64" s="88" t="s">
        <v>1516</v>
      </c>
      <c r="D64" s="88" t="s">
        <v>52</v>
      </c>
      <c r="E64" s="88" t="s">
        <v>1517</v>
      </c>
      <c r="F64" s="89">
        <v>129302.16</v>
      </c>
    </row>
    <row r="65" spans="1:6" x14ac:dyDescent="0.25">
      <c r="A65" s="88" t="s">
        <v>1518</v>
      </c>
      <c r="B65" s="88" t="s">
        <v>1341</v>
      </c>
      <c r="C65" s="88" t="s">
        <v>1519</v>
      </c>
      <c r="D65" s="88" t="s">
        <v>52</v>
      </c>
      <c r="E65" s="88" t="s">
        <v>1520</v>
      </c>
      <c r="F65" s="89">
        <v>129302.16</v>
      </c>
    </row>
    <row r="66" spans="1:6" x14ac:dyDescent="0.25">
      <c r="A66" s="88" t="s">
        <v>1521</v>
      </c>
      <c r="B66" s="88" t="s">
        <v>1341</v>
      </c>
      <c r="C66" s="88" t="s">
        <v>1522</v>
      </c>
      <c r="D66" s="88" t="s">
        <v>52</v>
      </c>
      <c r="E66" s="88" t="s">
        <v>1523</v>
      </c>
      <c r="F66" s="89">
        <v>0</v>
      </c>
    </row>
    <row r="67" spans="1:6" x14ac:dyDescent="0.25">
      <c r="A67" s="88" t="s">
        <v>1524</v>
      </c>
      <c r="B67" s="88" t="s">
        <v>1341</v>
      </c>
      <c r="C67" s="88" t="s">
        <v>1525</v>
      </c>
      <c r="D67" s="88" t="s">
        <v>52</v>
      </c>
      <c r="E67" s="88" t="s">
        <v>526</v>
      </c>
      <c r="F67" s="89">
        <v>129302.16</v>
      </c>
    </row>
    <row r="68" spans="1:6" x14ac:dyDescent="0.25">
      <c r="A68" s="88" t="s">
        <v>1526</v>
      </c>
      <c r="B68" s="88" t="s">
        <v>1527</v>
      </c>
      <c r="C68" s="88" t="s">
        <v>1528</v>
      </c>
      <c r="D68" s="88" t="s">
        <v>88</v>
      </c>
      <c r="E68" s="88" t="s">
        <v>1349</v>
      </c>
      <c r="F68" s="89">
        <v>0</v>
      </c>
    </row>
    <row r="69" spans="1:6" x14ac:dyDescent="0.25">
      <c r="A69" s="88" t="s">
        <v>1529</v>
      </c>
      <c r="B69" s="88" t="s">
        <v>1527</v>
      </c>
      <c r="C69" s="88" t="s">
        <v>1530</v>
      </c>
      <c r="D69" s="88" t="s">
        <v>21</v>
      </c>
      <c r="E69" s="88" t="s">
        <v>661</v>
      </c>
      <c r="F69" s="89">
        <v>0</v>
      </c>
    </row>
    <row r="70" spans="1:6" x14ac:dyDescent="0.25">
      <c r="A70" s="88" t="s">
        <v>1531</v>
      </c>
      <c r="B70" s="88" t="s">
        <v>1527</v>
      </c>
      <c r="C70" s="88" t="s">
        <v>1532</v>
      </c>
      <c r="D70" s="88" t="s">
        <v>9</v>
      </c>
      <c r="E70" s="88" t="s">
        <v>1533</v>
      </c>
      <c r="F70" s="89">
        <v>0</v>
      </c>
    </row>
    <row r="71" spans="1:6" x14ac:dyDescent="0.25">
      <c r="A71" s="88" t="s">
        <v>1534</v>
      </c>
      <c r="B71" s="88" t="s">
        <v>1527</v>
      </c>
      <c r="C71" s="88" t="s">
        <v>1535</v>
      </c>
      <c r="D71" s="88" t="s">
        <v>21</v>
      </c>
      <c r="E71" s="88" t="s">
        <v>1536</v>
      </c>
      <c r="F71" s="89">
        <v>0</v>
      </c>
    </row>
    <row r="72" spans="1:6" x14ac:dyDescent="0.25">
      <c r="A72" s="88" t="s">
        <v>1537</v>
      </c>
      <c r="B72" s="88" t="s">
        <v>1475</v>
      </c>
      <c r="C72" s="88" t="s">
        <v>1538</v>
      </c>
      <c r="D72" s="88" t="s">
        <v>88</v>
      </c>
      <c r="E72" s="88" t="s">
        <v>1427</v>
      </c>
      <c r="F72" s="89">
        <v>0</v>
      </c>
    </row>
    <row r="73" spans="1:6" x14ac:dyDescent="0.25">
      <c r="A73" s="88" t="s">
        <v>1539</v>
      </c>
      <c r="B73" s="88" t="s">
        <v>1475</v>
      </c>
      <c r="C73" s="88" t="s">
        <v>1540</v>
      </c>
      <c r="D73" s="88" t="s">
        <v>88</v>
      </c>
      <c r="E73" s="88" t="s">
        <v>1483</v>
      </c>
      <c r="F73" s="89">
        <v>0</v>
      </c>
    </row>
    <row r="74" spans="1:6" x14ac:dyDescent="0.25">
      <c r="A74" s="88" t="s">
        <v>1541</v>
      </c>
      <c r="B74" s="88" t="s">
        <v>1475</v>
      </c>
      <c r="C74" s="88" t="s">
        <v>1542</v>
      </c>
      <c r="D74" s="88" t="s">
        <v>88</v>
      </c>
      <c r="E74" s="88" t="s">
        <v>1543</v>
      </c>
      <c r="F74" s="89">
        <v>0</v>
      </c>
    </row>
    <row r="75" spans="1:6" x14ac:dyDescent="0.25">
      <c r="A75" s="88" t="s">
        <v>1544</v>
      </c>
      <c r="B75" s="88" t="s">
        <v>1475</v>
      </c>
      <c r="C75" s="88" t="s">
        <v>1545</v>
      </c>
      <c r="D75" s="88" t="s">
        <v>12</v>
      </c>
      <c r="E75" s="88" t="s">
        <v>45</v>
      </c>
      <c r="F75" s="89">
        <v>0</v>
      </c>
    </row>
    <row r="76" spans="1:6" x14ac:dyDescent="0.25">
      <c r="A76" s="88" t="s">
        <v>1546</v>
      </c>
      <c r="B76" s="88" t="s">
        <v>1475</v>
      </c>
      <c r="C76" s="88" t="s">
        <v>1547</v>
      </c>
      <c r="D76" s="88" t="s">
        <v>9</v>
      </c>
      <c r="E76" s="88" t="s">
        <v>1548</v>
      </c>
      <c r="F76" s="89">
        <v>0</v>
      </c>
    </row>
    <row r="77" spans="1:6" x14ac:dyDescent="0.25">
      <c r="A77" s="88" t="s">
        <v>1549</v>
      </c>
      <c r="B77" s="88" t="s">
        <v>1475</v>
      </c>
      <c r="C77" s="88" t="s">
        <v>1550</v>
      </c>
      <c r="D77" s="88" t="s">
        <v>9</v>
      </c>
      <c r="E77" s="88" t="s">
        <v>1551</v>
      </c>
      <c r="F77" s="89">
        <v>0</v>
      </c>
    </row>
    <row r="78" spans="1:6" x14ac:dyDescent="0.25">
      <c r="A78" s="88" t="s">
        <v>1552</v>
      </c>
      <c r="B78" s="88" t="s">
        <v>1475</v>
      </c>
      <c r="C78" s="88" t="s">
        <v>1553</v>
      </c>
      <c r="D78" s="88" t="s">
        <v>12</v>
      </c>
      <c r="E78" s="88" t="s">
        <v>1509</v>
      </c>
      <c r="F78" s="89">
        <v>0</v>
      </c>
    </row>
    <row r="79" spans="1:6" x14ac:dyDescent="0.25">
      <c r="A79" s="88" t="s">
        <v>1554</v>
      </c>
      <c r="B79" s="88" t="s">
        <v>1475</v>
      </c>
      <c r="C79" s="88" t="s">
        <v>1555</v>
      </c>
      <c r="D79" s="88" t="s">
        <v>12</v>
      </c>
      <c r="E79" s="88" t="s">
        <v>1556</v>
      </c>
      <c r="F79" s="89">
        <v>0</v>
      </c>
    </row>
    <row r="80" spans="1:6" x14ac:dyDescent="0.25">
      <c r="A80" s="88" t="s">
        <v>1557</v>
      </c>
      <c r="B80" s="88" t="s">
        <v>1475</v>
      </c>
      <c r="C80" s="88" t="s">
        <v>1558</v>
      </c>
      <c r="D80" s="88" t="s">
        <v>12</v>
      </c>
      <c r="E80" s="88" t="s">
        <v>1559</v>
      </c>
      <c r="F80" s="89">
        <v>0</v>
      </c>
    </row>
    <row r="81" spans="1:6" x14ac:dyDescent="0.25">
      <c r="A81" s="88" t="s">
        <v>1560</v>
      </c>
      <c r="B81" s="88" t="s">
        <v>1475</v>
      </c>
      <c r="C81" s="88" t="s">
        <v>1561</v>
      </c>
      <c r="D81" s="88" t="s">
        <v>12</v>
      </c>
      <c r="E81" s="88" t="s">
        <v>1397</v>
      </c>
      <c r="F81" s="89">
        <v>0</v>
      </c>
    </row>
    <row r="82" spans="1:6" x14ac:dyDescent="0.25">
      <c r="A82" s="88" t="s">
        <v>1562</v>
      </c>
      <c r="B82" s="88" t="s">
        <v>1475</v>
      </c>
      <c r="C82" s="88" t="s">
        <v>1563</v>
      </c>
      <c r="D82" s="88" t="s">
        <v>52</v>
      </c>
      <c r="E82" s="88" t="s">
        <v>647</v>
      </c>
      <c r="F82" s="89">
        <v>0</v>
      </c>
    </row>
    <row r="83" spans="1:6" x14ac:dyDescent="0.25">
      <c r="A83" s="88" t="s">
        <v>1564</v>
      </c>
      <c r="B83" s="88" t="s">
        <v>1475</v>
      </c>
      <c r="C83" s="88" t="s">
        <v>1565</v>
      </c>
      <c r="D83" s="88" t="s">
        <v>88</v>
      </c>
      <c r="E83" s="88" t="s">
        <v>1356</v>
      </c>
      <c r="F83" s="89">
        <v>0</v>
      </c>
    </row>
    <row r="84" spans="1:6" x14ac:dyDescent="0.25">
      <c r="A84" s="88" t="s">
        <v>1566</v>
      </c>
      <c r="B84" s="88" t="s">
        <v>1475</v>
      </c>
      <c r="C84" s="88" t="s">
        <v>1567</v>
      </c>
      <c r="D84" s="88" t="s">
        <v>88</v>
      </c>
      <c r="E84" s="88" t="s">
        <v>550</v>
      </c>
      <c r="F84" s="89">
        <v>0</v>
      </c>
    </row>
    <row r="85" spans="1:6" x14ac:dyDescent="0.25">
      <c r="A85" s="88" t="s">
        <v>1568</v>
      </c>
      <c r="B85" s="88" t="s">
        <v>1475</v>
      </c>
      <c r="C85" s="88" t="s">
        <v>1569</v>
      </c>
      <c r="D85" s="88" t="s">
        <v>88</v>
      </c>
      <c r="E85" s="88" t="s">
        <v>1483</v>
      </c>
      <c r="F85" s="89">
        <v>0</v>
      </c>
    </row>
    <row r="86" spans="1:6" x14ac:dyDescent="0.25">
      <c r="A86" s="88" t="s">
        <v>1570</v>
      </c>
      <c r="B86" s="88" t="s">
        <v>1475</v>
      </c>
      <c r="C86" s="88" t="s">
        <v>1571</v>
      </c>
      <c r="D86" s="88" t="s">
        <v>21</v>
      </c>
      <c r="E86" s="88" t="s">
        <v>32</v>
      </c>
      <c r="F86" s="89">
        <v>0</v>
      </c>
    </row>
    <row r="87" spans="1:6" x14ac:dyDescent="0.25">
      <c r="A87" s="88" t="s">
        <v>1572</v>
      </c>
      <c r="B87" s="88" t="s">
        <v>1475</v>
      </c>
      <c r="C87" s="88" t="s">
        <v>1573</v>
      </c>
      <c r="D87" s="88" t="s">
        <v>21</v>
      </c>
      <c r="E87" s="88" t="s">
        <v>172</v>
      </c>
      <c r="F87" s="89">
        <v>0</v>
      </c>
    </row>
    <row r="88" spans="1:6" x14ac:dyDescent="0.25">
      <c r="A88" s="88" t="s">
        <v>1574</v>
      </c>
      <c r="B88" s="88" t="s">
        <v>1475</v>
      </c>
      <c r="C88" s="88" t="s">
        <v>1575</v>
      </c>
      <c r="D88" s="88" t="s">
        <v>21</v>
      </c>
      <c r="E88" s="88" t="s">
        <v>1364</v>
      </c>
      <c r="F88" s="89">
        <v>0</v>
      </c>
    </row>
    <row r="89" spans="1:6" x14ac:dyDescent="0.25">
      <c r="A89" s="88" t="s">
        <v>1576</v>
      </c>
      <c r="B89" s="88" t="s">
        <v>1475</v>
      </c>
      <c r="C89" s="88" t="s">
        <v>1577</v>
      </c>
      <c r="D89" s="88" t="s">
        <v>9</v>
      </c>
      <c r="E89" s="88" t="s">
        <v>1578</v>
      </c>
      <c r="F89" s="89">
        <v>0</v>
      </c>
    </row>
    <row r="90" spans="1:6" x14ac:dyDescent="0.25">
      <c r="A90" s="88" t="s">
        <v>1579</v>
      </c>
      <c r="B90" s="88" t="s">
        <v>1475</v>
      </c>
      <c r="C90" s="88" t="s">
        <v>1580</v>
      </c>
      <c r="D90" s="88" t="s">
        <v>12</v>
      </c>
      <c r="E90" s="88" t="s">
        <v>1263</v>
      </c>
      <c r="F90" s="89">
        <v>0</v>
      </c>
    </row>
    <row r="91" spans="1:6" x14ac:dyDescent="0.25">
      <c r="A91" s="88" t="s">
        <v>1581</v>
      </c>
      <c r="B91" s="88" t="s">
        <v>1475</v>
      </c>
      <c r="C91" s="88" t="s">
        <v>1582</v>
      </c>
      <c r="D91" s="88" t="s">
        <v>88</v>
      </c>
      <c r="E91" s="88" t="s">
        <v>1583</v>
      </c>
      <c r="F91" s="89">
        <v>0</v>
      </c>
    </row>
    <row r="92" spans="1:6" x14ac:dyDescent="0.25">
      <c r="A92" s="88" t="s">
        <v>1584</v>
      </c>
      <c r="B92" s="88" t="s">
        <v>1475</v>
      </c>
      <c r="C92" s="88" t="s">
        <v>1585</v>
      </c>
      <c r="D92" s="88" t="s">
        <v>21</v>
      </c>
      <c r="E92" s="88" t="s">
        <v>266</v>
      </c>
      <c r="F92" s="89">
        <v>0</v>
      </c>
    </row>
    <row r="93" spans="1:6" x14ac:dyDescent="0.25">
      <c r="A93" s="88" t="s">
        <v>1586</v>
      </c>
      <c r="B93" s="88" t="s">
        <v>1475</v>
      </c>
      <c r="C93" s="88" t="s">
        <v>1587</v>
      </c>
      <c r="D93" s="88" t="s">
        <v>21</v>
      </c>
      <c r="E93" s="88" t="s">
        <v>1364</v>
      </c>
      <c r="F93" s="89">
        <v>0</v>
      </c>
    </row>
    <row r="94" spans="1:6" x14ac:dyDescent="0.25">
      <c r="A94" s="88" t="s">
        <v>1588</v>
      </c>
      <c r="B94" s="88" t="s">
        <v>1475</v>
      </c>
      <c r="C94" s="88" t="s">
        <v>1589</v>
      </c>
      <c r="D94" s="88" t="s">
        <v>88</v>
      </c>
      <c r="E94" s="88" t="s">
        <v>1590</v>
      </c>
      <c r="F94" s="89">
        <v>0</v>
      </c>
    </row>
    <row r="95" spans="1:6" x14ac:dyDescent="0.25">
      <c r="A95" s="88" t="s">
        <v>1591</v>
      </c>
      <c r="B95" s="88" t="s">
        <v>1475</v>
      </c>
      <c r="C95" s="88" t="s">
        <v>1592</v>
      </c>
      <c r="D95" s="88" t="s">
        <v>52</v>
      </c>
      <c r="E95" s="88" t="s">
        <v>1593</v>
      </c>
      <c r="F95" s="89">
        <v>0</v>
      </c>
    </row>
    <row r="96" spans="1:6" x14ac:dyDescent="0.25">
      <c r="A96" s="88" t="s">
        <v>1594</v>
      </c>
      <c r="B96" s="88" t="s">
        <v>1475</v>
      </c>
      <c r="C96" s="88" t="s">
        <v>1595</v>
      </c>
      <c r="D96" s="88" t="s">
        <v>52</v>
      </c>
      <c r="E96" s="88" t="s">
        <v>1517</v>
      </c>
      <c r="F96" s="89">
        <v>0</v>
      </c>
    </row>
    <row r="97" spans="1:6" x14ac:dyDescent="0.25">
      <c r="A97" s="88" t="s">
        <v>1596</v>
      </c>
      <c r="B97" s="88" t="s">
        <v>1475</v>
      </c>
      <c r="C97" s="88" t="s">
        <v>1597</v>
      </c>
      <c r="D97" s="88" t="s">
        <v>88</v>
      </c>
      <c r="E97" s="88" t="s">
        <v>1349</v>
      </c>
      <c r="F97" s="89">
        <v>0</v>
      </c>
    </row>
    <row r="98" spans="1:6" x14ac:dyDescent="0.25">
      <c r="A98" s="88" t="s">
        <v>1598</v>
      </c>
      <c r="B98" s="88" t="s">
        <v>1475</v>
      </c>
      <c r="C98" s="88" t="s">
        <v>1599</v>
      </c>
      <c r="D98" s="88" t="s">
        <v>1387</v>
      </c>
      <c r="E98" s="88" t="s">
        <v>1600</v>
      </c>
      <c r="F98" s="89">
        <v>0</v>
      </c>
    </row>
    <row r="99" spans="1:6" x14ac:dyDescent="0.25">
      <c r="A99" s="88" t="s">
        <v>1601</v>
      </c>
      <c r="B99" s="88" t="s">
        <v>1475</v>
      </c>
      <c r="C99" s="88" t="s">
        <v>1602</v>
      </c>
      <c r="D99" s="88" t="s">
        <v>9</v>
      </c>
      <c r="E99" s="88" t="s">
        <v>9</v>
      </c>
      <c r="F99" s="89">
        <v>0</v>
      </c>
    </row>
    <row r="100" spans="1:6" x14ac:dyDescent="0.25">
      <c r="A100" s="88"/>
      <c r="B100" s="88"/>
      <c r="C100" s="88"/>
      <c r="D100" s="88"/>
      <c r="E100" s="123" t="s">
        <v>1603</v>
      </c>
      <c r="F100" s="119">
        <f>SUM(F4:F99)</f>
        <v>8477613.4300000034</v>
      </c>
    </row>
  </sheetData>
  <mergeCells count="2">
    <mergeCell ref="A1:I1"/>
    <mergeCell ref="A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F7C5-2F73-46F8-86C9-AABE2F5CD90D}">
  <dimension ref="A1:H577"/>
  <sheetViews>
    <sheetView workbookViewId="0">
      <selection activeCell="G4" sqref="G4"/>
    </sheetView>
  </sheetViews>
  <sheetFormatPr defaultRowHeight="15" x14ac:dyDescent="0.25"/>
  <cols>
    <col min="1" max="1" width="15.7109375" style="29" customWidth="1"/>
    <col min="2" max="2" width="19" customWidth="1"/>
    <col min="3" max="3" width="14.28515625" customWidth="1"/>
    <col min="4" max="4" width="59.140625" customWidth="1"/>
    <col min="5" max="5" width="27.7109375" customWidth="1"/>
    <col min="6" max="6" width="32.85546875" customWidth="1"/>
    <col min="7" max="7" width="17.5703125" style="30" customWidth="1"/>
    <col min="8" max="8" width="12.85546875" customWidth="1"/>
  </cols>
  <sheetData>
    <row r="1" spans="1:8" ht="23.25" x14ac:dyDescent="0.25">
      <c r="A1" s="254" t="s">
        <v>681</v>
      </c>
      <c r="B1" s="254"/>
      <c r="C1" s="254"/>
      <c r="D1" s="254"/>
      <c r="E1" s="254"/>
      <c r="F1" s="254"/>
      <c r="G1" s="254"/>
      <c r="H1" s="254"/>
    </row>
    <row r="2" spans="1:8" ht="41.45" customHeight="1" x14ac:dyDescent="0.25">
      <c r="A2" s="226" t="s">
        <v>682</v>
      </c>
      <c r="B2" s="226"/>
      <c r="C2" s="226"/>
      <c r="D2" s="226"/>
      <c r="E2" s="226"/>
      <c r="F2" s="226"/>
      <c r="G2" s="226"/>
      <c r="H2" s="226"/>
    </row>
    <row r="3" spans="1:8" s="39" customFormat="1" ht="31.5" x14ac:dyDescent="0.25">
      <c r="A3" s="36" t="s">
        <v>0</v>
      </c>
      <c r="B3" s="37" t="s">
        <v>1</v>
      </c>
      <c r="C3" s="37" t="s">
        <v>2</v>
      </c>
      <c r="D3" s="37" t="s">
        <v>3</v>
      </c>
      <c r="E3" s="37" t="s">
        <v>683</v>
      </c>
      <c r="F3" s="37" t="s">
        <v>684</v>
      </c>
      <c r="G3" s="38" t="s">
        <v>685</v>
      </c>
      <c r="H3" s="36" t="s">
        <v>7</v>
      </c>
    </row>
    <row r="4" spans="1:8" ht="15.75" x14ac:dyDescent="0.25">
      <c r="A4" s="229"/>
      <c r="B4" s="229"/>
      <c r="C4" s="229"/>
      <c r="D4" s="229"/>
      <c r="E4" s="229"/>
      <c r="F4" s="229"/>
      <c r="G4" s="32">
        <f>SUM(G5:G999)</f>
        <v>8181689.4099999992</v>
      </c>
      <c r="H4" s="33"/>
    </row>
    <row r="5" spans="1:8" s="15" customFormat="1" x14ac:dyDescent="0.25">
      <c r="A5" s="31" t="s">
        <v>686</v>
      </c>
      <c r="B5" s="31" t="str">
        <f>[1]basis!P2</f>
        <v>Oost-Vlaanderen</v>
      </c>
      <c r="C5" s="31" t="str">
        <f>[1]basis!N2</f>
        <v>Buggenhout</v>
      </c>
      <c r="D5" s="31" t="str">
        <f>[1]basis!D2</f>
        <v>Avalon</v>
      </c>
      <c r="E5" s="31" t="str">
        <f>[1]basis!F2</f>
        <v>Pastorij</v>
      </c>
      <c r="F5" s="31" t="str">
        <f>[1]basis!G2</f>
        <v>Relighting/relamping</v>
      </c>
      <c r="G5" s="34">
        <f>[1]basis!H2</f>
        <v>637</v>
      </c>
      <c r="H5" s="35">
        <f>[1]basis!Z2</f>
        <v>43720</v>
      </c>
    </row>
    <row r="6" spans="1:8" s="15" customFormat="1" x14ac:dyDescent="0.25">
      <c r="A6" s="31" t="s">
        <v>687</v>
      </c>
      <c r="B6" s="31" t="str">
        <f>[1]basis!P3</f>
        <v>Antwerpen</v>
      </c>
      <c r="C6" s="31" t="str">
        <f>[1]basis!N3</f>
        <v>Borsbeek</v>
      </c>
      <c r="D6" s="31" t="str">
        <f>[1]basis!D3</f>
        <v>Compostela</v>
      </c>
      <c r="E6" s="31" t="str">
        <f>[1]basis!F3</f>
        <v>WZC Compostela</v>
      </c>
      <c r="F6" s="31" t="str">
        <f>[1]basis!G3</f>
        <v>Stookplaatsrenovatie</v>
      </c>
      <c r="G6" s="34">
        <f>[1]basis!H3</f>
        <v>93600</v>
      </c>
      <c r="H6" s="35">
        <f>[1]basis!Z3</f>
        <v>43720</v>
      </c>
    </row>
    <row r="7" spans="1:8" s="15" customFormat="1" x14ac:dyDescent="0.25">
      <c r="A7" s="31" t="s">
        <v>688</v>
      </c>
      <c r="B7" s="31" t="str">
        <f>[1]basis!P4</f>
        <v>Antwerpen</v>
      </c>
      <c r="C7" s="31" t="str">
        <f>[1]basis!N4</f>
        <v>Mortsel</v>
      </c>
      <c r="D7" s="31" t="str">
        <f>[1]basis!D4</f>
        <v>De Knuffel</v>
      </c>
      <c r="E7" s="31" t="str">
        <f>[1]basis!F4</f>
        <v>vzw De Knuffel</v>
      </c>
      <c r="F7" s="31" t="str">
        <f>[1]basis!G4</f>
        <v>Relighting/relamping</v>
      </c>
      <c r="G7" s="34">
        <f>[1]basis!H4</f>
        <v>12187.2</v>
      </c>
      <c r="H7" s="35">
        <f>[1]basis!Z4</f>
        <v>43720</v>
      </c>
    </row>
    <row r="8" spans="1:8" s="15" customFormat="1" x14ac:dyDescent="0.25">
      <c r="A8" s="31" t="s">
        <v>689</v>
      </c>
      <c r="B8" s="31" t="str">
        <f>[1]basis!P5</f>
        <v>Antwerpen</v>
      </c>
      <c r="C8" s="31" t="str">
        <f>[1]basis!N5</f>
        <v>Mortsel</v>
      </c>
      <c r="D8" s="31" t="str">
        <f>[1]basis!D5</f>
        <v>De Knuffel</v>
      </c>
      <c r="E8" s="31" t="str">
        <f>[1]basis!F5</f>
        <v>vzw De Knuffel</v>
      </c>
      <c r="F8" s="31" t="str">
        <f>[1]basis!G5</f>
        <v>Relighting/relamping</v>
      </c>
      <c r="G8" s="34">
        <f>[1]basis!H5</f>
        <v>1245</v>
      </c>
      <c r="H8" s="35">
        <f>[1]basis!Z5</f>
        <v>43720</v>
      </c>
    </row>
    <row r="9" spans="1:8" s="15" customFormat="1" x14ac:dyDescent="0.25">
      <c r="A9" s="31" t="s">
        <v>690</v>
      </c>
      <c r="B9" s="31" t="str">
        <f>[1]basis!P6</f>
        <v>West-Vlaanderen</v>
      </c>
      <c r="C9" s="31" t="str">
        <f>[1]basis!N6</f>
        <v>Hooglede</v>
      </c>
      <c r="D9" s="31" t="str">
        <f>[1]basis!D6</f>
        <v>Dominiek Savio Instituut, Centrum Voor Personen Met Een Handicap</v>
      </c>
      <c r="E9" s="31" t="str">
        <f>[1]basis!F6</f>
        <v>De Reke</v>
      </c>
      <c r="F9" s="31" t="str">
        <f>[1]basis!G6</f>
        <v>Muurisolatie</v>
      </c>
      <c r="G9" s="34">
        <f>[1]basis!H6</f>
        <v>62208</v>
      </c>
      <c r="H9" s="35">
        <f>[1]basis!Z6</f>
        <v>43556</v>
      </c>
    </row>
    <row r="10" spans="1:8" s="15" customFormat="1" x14ac:dyDescent="0.25">
      <c r="A10" s="31" t="s">
        <v>691</v>
      </c>
      <c r="B10" s="31" t="str">
        <f>[1]basis!P7</f>
        <v>West-Vlaanderen</v>
      </c>
      <c r="C10" s="31" t="str">
        <f>[1]basis!N7</f>
        <v>Hooglede</v>
      </c>
      <c r="D10" s="31" t="str">
        <f>[1]basis!D7</f>
        <v>Dominiek Savio Instituut, Centrum Voor Personen Met Een Handicap</v>
      </c>
      <c r="E10" s="31" t="str">
        <f>[1]basis!F7</f>
        <v>Het Neerhof</v>
      </c>
      <c r="F10" s="31" t="str">
        <f>[1]basis!G7</f>
        <v>Gebouwisolatie</v>
      </c>
      <c r="G10" s="34">
        <f>[1]basis!H7</f>
        <v>4800</v>
      </c>
      <c r="H10" s="35">
        <f>[1]basis!Z7</f>
        <v>43720</v>
      </c>
    </row>
    <row r="11" spans="1:8" s="15" customFormat="1" x14ac:dyDescent="0.25">
      <c r="A11" s="31" t="s">
        <v>692</v>
      </c>
      <c r="B11" s="31" t="str">
        <f>[1]basis!P8</f>
        <v>Oost-Vlaanderen</v>
      </c>
      <c r="C11" s="31" t="str">
        <f>[1]basis!N8</f>
        <v>Deinze</v>
      </c>
      <c r="D11" s="31" t="str">
        <f>[1]basis!D8</f>
        <v>Multifunctioneel Centrum Ten Dries Vzw</v>
      </c>
      <c r="E11" s="31" t="str">
        <f>[1]basis!F8</f>
        <v>MFC Ten Dries</v>
      </c>
      <c r="F11" s="31" t="str">
        <f>[1]basis!G8</f>
        <v>Relighting/relamping</v>
      </c>
      <c r="G11" s="34">
        <f>[1]basis!H8</f>
        <v>20640</v>
      </c>
      <c r="H11" s="35">
        <f>[1]basis!Z8</f>
        <v>43720</v>
      </c>
    </row>
    <row r="12" spans="1:8" s="15" customFormat="1" x14ac:dyDescent="0.25">
      <c r="A12" s="31" t="s">
        <v>693</v>
      </c>
      <c r="B12" s="31" t="str">
        <f>[1]basis!P9</f>
        <v>Oost-Vlaanderen</v>
      </c>
      <c r="C12" s="31" t="str">
        <f>[1]basis!N9</f>
        <v>Eeklo</v>
      </c>
      <c r="D12" s="31" t="str">
        <f>[1]basis!D9</f>
        <v>Psychiatrisch Centrum St. Jan</v>
      </c>
      <c r="E12" s="31" t="str">
        <f>[1]basis!F9</f>
        <v>Gebouw A</v>
      </c>
      <c r="F12" s="31" t="str">
        <f>[1]basis!G9</f>
        <v>Monitoring</v>
      </c>
      <c r="G12" s="34">
        <f>[1]basis!H9</f>
        <v>1250</v>
      </c>
      <c r="H12" s="35">
        <f>[1]basis!Z9</f>
        <v>43720</v>
      </c>
    </row>
    <row r="13" spans="1:8" s="15" customFormat="1" x14ac:dyDescent="0.25">
      <c r="A13" s="31" t="s">
        <v>694</v>
      </c>
      <c r="B13" s="31" t="str">
        <f>[1]basis!P10</f>
        <v>Oost-Vlaanderen</v>
      </c>
      <c r="C13" s="31" t="str">
        <f>[1]basis!N10</f>
        <v>Eeklo</v>
      </c>
      <c r="D13" s="31" t="str">
        <f>[1]basis!D10</f>
        <v>Psychiatrisch Centrum St. Jan</v>
      </c>
      <c r="E13" s="31" t="str">
        <f>[1]basis!F10</f>
        <v>Gebouw A</v>
      </c>
      <c r="F13" s="31" t="str">
        <f>[1]basis!G10</f>
        <v>Sensibilisering</v>
      </c>
      <c r="G13" s="34">
        <f>[1]basis!H10</f>
        <v>1700</v>
      </c>
      <c r="H13" s="35">
        <f>[1]basis!Z10</f>
        <v>43720</v>
      </c>
    </row>
    <row r="14" spans="1:8" s="15" customFormat="1" x14ac:dyDescent="0.25">
      <c r="A14" s="31" t="s">
        <v>695</v>
      </c>
      <c r="B14" s="31" t="str">
        <f>[1]basis!P11</f>
        <v>Oost-Vlaanderen</v>
      </c>
      <c r="C14" s="31" t="str">
        <f>[1]basis!N11</f>
        <v>Aalst</v>
      </c>
      <c r="D14" s="31" t="str">
        <f>[1]basis!D11</f>
        <v>Algemeen Stedelijk Ziekenhuis Autonome Verzorgingsinstelling</v>
      </c>
      <c r="E14" s="31" t="str">
        <f>[1]basis!F11</f>
        <v>ASZ Geraardsbergen</v>
      </c>
      <c r="F14" s="31" t="str">
        <f>[1]basis!G11</f>
        <v>Renovatie beglazing</v>
      </c>
      <c r="G14" s="34">
        <f>[1]basis!H11</f>
        <v>150000</v>
      </c>
      <c r="H14" s="35">
        <f>[1]basis!Z11</f>
        <v>43720</v>
      </c>
    </row>
    <row r="15" spans="1:8" s="15" customFormat="1" x14ac:dyDescent="0.25">
      <c r="A15" s="31" t="s">
        <v>696</v>
      </c>
      <c r="B15" s="31" t="str">
        <f>[1]basis!P12</f>
        <v>Antwerpen</v>
      </c>
      <c r="C15" s="31" t="str">
        <f>[1]basis!N12</f>
        <v>Lille</v>
      </c>
      <c r="D15" s="31" t="str">
        <f>[1]basis!D12</f>
        <v>Het Gielsbos</v>
      </c>
      <c r="E15" s="31" t="str">
        <f>[1]basis!F12</f>
        <v>Behandelgebouw</v>
      </c>
      <c r="F15" s="31" t="str">
        <f>[1]basis!G12</f>
        <v>Overige</v>
      </c>
      <c r="G15" s="34">
        <f>[1]basis!H12</f>
        <v>12336</v>
      </c>
      <c r="H15" s="35">
        <f>[1]basis!Z12</f>
        <v>43717</v>
      </c>
    </row>
    <row r="16" spans="1:8" s="15" customFormat="1" x14ac:dyDescent="0.25">
      <c r="A16" s="31" t="s">
        <v>697</v>
      </c>
      <c r="B16" s="31" t="str">
        <f>[1]basis!P13</f>
        <v>Antwerpen</v>
      </c>
      <c r="C16" s="31" t="str">
        <f>[1]basis!N13</f>
        <v>Lille</v>
      </c>
      <c r="D16" s="31" t="str">
        <f>[1]basis!D13</f>
        <v>Het Gielsbos</v>
      </c>
      <c r="E16" s="31" t="str">
        <f>[1]basis!F13</f>
        <v>Behandelgebouw</v>
      </c>
      <c r="F16" s="31" t="str">
        <f>[1]basis!G13</f>
        <v>Relighting/relamping</v>
      </c>
      <c r="G16" s="34">
        <f>[1]basis!H13</f>
        <v>16500</v>
      </c>
      <c r="H16" s="35">
        <f>[1]basis!Z13</f>
        <v>43717</v>
      </c>
    </row>
    <row r="17" spans="1:8" s="15" customFormat="1" x14ac:dyDescent="0.25">
      <c r="A17" s="31" t="s">
        <v>698</v>
      </c>
      <c r="B17" s="31" t="str">
        <f>[1]basis!P14</f>
        <v>Antwerpen</v>
      </c>
      <c r="C17" s="31" t="str">
        <f>[1]basis!N14</f>
        <v>Lille</v>
      </c>
      <c r="D17" s="31" t="str">
        <f>[1]basis!D14</f>
        <v>Het Gielsbos</v>
      </c>
      <c r="E17" s="31" t="str">
        <f>[1]basis!F14</f>
        <v>Behandelgebouw</v>
      </c>
      <c r="F17" s="31" t="str">
        <f>[1]basis!G14</f>
        <v>Relighting/relamping</v>
      </c>
      <c r="G17" s="34">
        <f>[1]basis!H14</f>
        <v>3900</v>
      </c>
      <c r="H17" s="35">
        <f>[1]basis!Z14</f>
        <v>43717</v>
      </c>
    </row>
    <row r="18" spans="1:8" s="15" customFormat="1" x14ac:dyDescent="0.25">
      <c r="A18" s="31" t="s">
        <v>699</v>
      </c>
      <c r="B18" s="31" t="str">
        <f>[1]basis!P15</f>
        <v>Antwerpen</v>
      </c>
      <c r="C18" s="31" t="str">
        <f>[1]basis!N15</f>
        <v>Lille</v>
      </c>
      <c r="D18" s="31" t="str">
        <f>[1]basis!D15</f>
        <v>Het Gielsbos</v>
      </c>
      <c r="E18" s="31" t="str">
        <f>[1]basis!F15</f>
        <v>Behandelgebouw</v>
      </c>
      <c r="F18" s="31" t="str">
        <f>[1]basis!G15</f>
        <v>Relighting/relamping</v>
      </c>
      <c r="G18" s="34">
        <f>[1]basis!H15</f>
        <v>73800</v>
      </c>
      <c r="H18" s="35">
        <f>[1]basis!Z15</f>
        <v>43717</v>
      </c>
    </row>
    <row r="19" spans="1:8" s="15" customFormat="1" x14ac:dyDescent="0.25">
      <c r="A19" s="31" t="s">
        <v>700</v>
      </c>
      <c r="B19" s="31" t="str">
        <f>[1]basis!P16</f>
        <v>Antwerpen</v>
      </c>
      <c r="C19" s="31" t="str">
        <f>[1]basis!N16</f>
        <v>Lille</v>
      </c>
      <c r="D19" s="31" t="str">
        <f>[1]basis!D16</f>
        <v>Het Gielsbos</v>
      </c>
      <c r="E19" s="31" t="str">
        <f>[1]basis!F16</f>
        <v>Dienstengebouw</v>
      </c>
      <c r="F19" s="31" t="str">
        <f>[1]basis!G16</f>
        <v>Relighting/relamping</v>
      </c>
      <c r="G19" s="34">
        <f>[1]basis!H16</f>
        <v>37499</v>
      </c>
      <c r="H19" s="35">
        <f>[1]basis!Z16</f>
        <v>43717</v>
      </c>
    </row>
    <row r="20" spans="1:8" s="15" customFormat="1" x14ac:dyDescent="0.25">
      <c r="A20" s="31" t="s">
        <v>701</v>
      </c>
      <c r="B20" s="31" t="str">
        <f>[1]basis!P17</f>
        <v>Oost-Vlaanderen</v>
      </c>
      <c r="C20" s="31" t="str">
        <f>[1]basis!N17</f>
        <v>Kluisbergen</v>
      </c>
      <c r="D20" s="31" t="str">
        <f>[1]basis!D17</f>
        <v>Home Sint-Franciscus</v>
      </c>
      <c r="E20" s="31" t="str">
        <f>[1]basis!F17</f>
        <v>WZC Home Sint-Franciscus</v>
      </c>
      <c r="F20" s="31" t="str">
        <f>[1]basis!G17</f>
        <v>Overige</v>
      </c>
      <c r="G20" s="34">
        <f>[1]basis!H17</f>
        <v>3359</v>
      </c>
      <c r="H20" s="35">
        <f>[1]basis!Z17</f>
        <v>43720</v>
      </c>
    </row>
    <row r="21" spans="1:8" s="15" customFormat="1" x14ac:dyDescent="0.25">
      <c r="A21" s="31" t="s">
        <v>702</v>
      </c>
      <c r="B21" s="31" t="str">
        <f>[1]basis!P18</f>
        <v>Oost-Vlaanderen</v>
      </c>
      <c r="C21" s="31" t="str">
        <f>[1]basis!N18</f>
        <v>Kluisbergen</v>
      </c>
      <c r="D21" s="31" t="str">
        <f>[1]basis!D18</f>
        <v>Home Sint-Franciscus</v>
      </c>
      <c r="E21" s="31" t="str">
        <f>[1]basis!F18</f>
        <v>WZC Home Sint-Franciscus</v>
      </c>
      <c r="F21" s="31" t="str">
        <f>[1]basis!G18</f>
        <v>Relighting/relamping</v>
      </c>
      <c r="G21" s="34">
        <f>[1]basis!H18</f>
        <v>5344</v>
      </c>
      <c r="H21" s="35">
        <f>[1]basis!Z18</f>
        <v>43720</v>
      </c>
    </row>
    <row r="22" spans="1:8" s="15" customFormat="1" x14ac:dyDescent="0.25">
      <c r="A22" s="31" t="s">
        <v>703</v>
      </c>
      <c r="B22" s="31" t="str">
        <f>[1]basis!P19</f>
        <v>West-Vlaanderen</v>
      </c>
      <c r="C22" s="31" t="str">
        <f>[1]basis!N19</f>
        <v>Kortrijk</v>
      </c>
      <c r="D22" s="31" t="str">
        <f>[1]basis!D19</f>
        <v>Katholiek Orthopedagogisch Centrum Kortrijk - De Hoge Kouter</v>
      </c>
      <c r="E22" s="31" t="str">
        <f>[1]basis!F19</f>
        <v>Blok A+B+F</v>
      </c>
      <c r="F22" s="31" t="str">
        <f>[1]basis!G19</f>
        <v>Renovatie beglazing</v>
      </c>
      <c r="G22" s="34">
        <f>[1]basis!H19</f>
        <v>17100</v>
      </c>
      <c r="H22" s="35">
        <f>[1]basis!Z19</f>
        <v>43556</v>
      </c>
    </row>
    <row r="23" spans="1:8" s="15" customFormat="1" x14ac:dyDescent="0.25">
      <c r="A23" s="31" t="s">
        <v>704</v>
      </c>
      <c r="B23" s="31" t="str">
        <f>[1]basis!P20</f>
        <v>West-Vlaanderen</v>
      </c>
      <c r="C23" s="31" t="str">
        <f>[1]basis!N20</f>
        <v>Kortrijk</v>
      </c>
      <c r="D23" s="31" t="str">
        <f>[1]basis!D20</f>
        <v>Oranjehuis</v>
      </c>
      <c r="E23" s="31" t="str">
        <f>[1]basis!F20</f>
        <v>Herenwoning</v>
      </c>
      <c r="F23" s="31" t="str">
        <f>[1]basis!G20</f>
        <v>Relighting/relamping</v>
      </c>
      <c r="G23" s="34">
        <f>[1]basis!H20</f>
        <v>1404</v>
      </c>
      <c r="H23" s="35">
        <f>[1]basis!Z20</f>
        <v>43556</v>
      </c>
    </row>
    <row r="24" spans="1:8" s="15" customFormat="1" x14ac:dyDescent="0.25">
      <c r="A24" s="31" t="s">
        <v>705</v>
      </c>
      <c r="B24" s="31" t="str">
        <f>[1]basis!P21</f>
        <v>Oost-Vlaanderen</v>
      </c>
      <c r="C24" s="31" t="str">
        <f>[1]basis!N21</f>
        <v>Gent</v>
      </c>
      <c r="D24" s="31" t="str">
        <f>[1]basis!D21</f>
        <v>Algemeen Ziekenhuis Jan Palfijn Gent</v>
      </c>
      <c r="E24" s="31" t="str">
        <f>[1]basis!F21</f>
        <v>AZ Jan Palfijn Gent</v>
      </c>
      <c r="F24" s="31" t="str">
        <f>[1]basis!G21</f>
        <v>Regeltechn. ventilatie</v>
      </c>
      <c r="G24" s="34">
        <f>[1]basis!H21</f>
        <v>44964</v>
      </c>
      <c r="H24" s="35">
        <f>[1]basis!Z21</f>
        <v>43556</v>
      </c>
    </row>
    <row r="25" spans="1:8" s="15" customFormat="1" x14ac:dyDescent="0.25">
      <c r="A25" s="31" t="s">
        <v>706</v>
      </c>
      <c r="B25" s="31" t="str">
        <f>[1]basis!P22</f>
        <v>Oost-Vlaanderen</v>
      </c>
      <c r="C25" s="31" t="str">
        <f>[1]basis!N22</f>
        <v>Gent</v>
      </c>
      <c r="D25" s="31" t="str">
        <f>[1]basis!D22</f>
        <v>Algemeen Ziekenhuis Jan Palfijn Gent</v>
      </c>
      <c r="E25" s="31" t="str">
        <f>[1]basis!F22</f>
        <v>AZ Jan Palfijn Gent</v>
      </c>
      <c r="F25" s="31" t="str">
        <f>[1]basis!G22</f>
        <v>Warmtepompen</v>
      </c>
      <c r="G25" s="34">
        <f>[1]basis!H22</f>
        <v>299</v>
      </c>
      <c r="H25" s="35">
        <f>[1]basis!Z22</f>
        <v>43556</v>
      </c>
    </row>
    <row r="26" spans="1:8" s="15" customFormat="1" x14ac:dyDescent="0.25">
      <c r="A26" s="31" t="s">
        <v>707</v>
      </c>
      <c r="B26" s="31" t="str">
        <f>[1]basis!P23</f>
        <v>Oost-Vlaanderen</v>
      </c>
      <c r="C26" s="31" t="str">
        <f>[1]basis!N23</f>
        <v>Gent</v>
      </c>
      <c r="D26" s="31" t="str">
        <f>[1]basis!D23</f>
        <v>Algemeen Ziekenhuis Jan Palfijn Gent</v>
      </c>
      <c r="E26" s="31" t="str">
        <f>[1]basis!F23</f>
        <v>AZ Jan Palfijn Gent</v>
      </c>
      <c r="F26" s="31" t="str">
        <f>[1]basis!G23</f>
        <v>Zonneboiler</v>
      </c>
      <c r="G26" s="34">
        <f>[1]basis!H23</f>
        <v>14864</v>
      </c>
      <c r="H26" s="35">
        <f>[1]basis!Z23</f>
        <v>43556</v>
      </c>
    </row>
    <row r="27" spans="1:8" s="15" customFormat="1" x14ac:dyDescent="0.25">
      <c r="A27" s="31" t="s">
        <v>708</v>
      </c>
      <c r="B27" s="31" t="str">
        <f>[1]basis!P24</f>
        <v>Oost-Vlaanderen</v>
      </c>
      <c r="C27" s="31" t="str">
        <f>[1]basis!N24</f>
        <v>Gent</v>
      </c>
      <c r="D27" s="31" t="str">
        <f>[1]basis!D24</f>
        <v>Algemeen Ziekenhuis Jan Palfijn Gent</v>
      </c>
      <c r="E27" s="31" t="str">
        <f>[1]basis!F24</f>
        <v>AZ Jan Palfijn Gent gebouw B</v>
      </c>
      <c r="F27" s="31" t="str">
        <f>[1]basis!G24</f>
        <v>Isoleren pompen/kranen/hydraulica</v>
      </c>
      <c r="G27" s="34">
        <f>[1]basis!H24</f>
        <v>1014</v>
      </c>
      <c r="H27" s="35">
        <f>[1]basis!Z24</f>
        <v>43556</v>
      </c>
    </row>
    <row r="28" spans="1:8" s="15" customFormat="1" x14ac:dyDescent="0.25">
      <c r="A28" s="31" t="s">
        <v>709</v>
      </c>
      <c r="B28" s="31" t="str">
        <f>[1]basis!P25</f>
        <v>Oost-Vlaanderen</v>
      </c>
      <c r="C28" s="31" t="str">
        <f>[1]basis!N25</f>
        <v>Gent</v>
      </c>
      <c r="D28" s="31" t="str">
        <f>[1]basis!D25</f>
        <v>Algemeen Ziekenhuis Jan Palfijn Gent</v>
      </c>
      <c r="E28" s="31" t="str">
        <f>[1]basis!F25</f>
        <v>AZ Jan Palfijn Gent gebouw B</v>
      </c>
      <c r="F28" s="31" t="str">
        <f>[1]basis!G25</f>
        <v>Regeltechn. ventilatie</v>
      </c>
      <c r="G28" s="34">
        <f>[1]basis!H25</f>
        <v>1871</v>
      </c>
      <c r="H28" s="35">
        <f>[1]basis!Z25</f>
        <v>43556</v>
      </c>
    </row>
    <row r="29" spans="1:8" s="15" customFormat="1" x14ac:dyDescent="0.25">
      <c r="A29" s="31" t="s">
        <v>710</v>
      </c>
      <c r="B29" s="31" t="str">
        <f>[1]basis!P26</f>
        <v>Oost-Vlaanderen</v>
      </c>
      <c r="C29" s="31" t="str">
        <f>[1]basis!N26</f>
        <v>Gent</v>
      </c>
      <c r="D29" s="31" t="str">
        <f>[1]basis!D26</f>
        <v>Algemeen Ziekenhuis Jan Palfijn Gent</v>
      </c>
      <c r="E29" s="31" t="str">
        <f>[1]basis!F26</f>
        <v>AZ Jan Palfijn Gent gebouw B</v>
      </c>
      <c r="F29" s="31" t="str">
        <f>[1]basis!G26</f>
        <v>Renovatie SWW</v>
      </c>
      <c r="G29" s="34">
        <f>[1]basis!H26</f>
        <v>2062</v>
      </c>
      <c r="H29" s="35">
        <f>[1]basis!Z26</f>
        <v>43556</v>
      </c>
    </row>
    <row r="30" spans="1:8" s="15" customFormat="1" x14ac:dyDescent="0.25">
      <c r="A30" s="31" t="s">
        <v>711</v>
      </c>
      <c r="B30" s="31" t="str">
        <f>[1]basis!P27</f>
        <v>Oost-Vlaanderen</v>
      </c>
      <c r="C30" s="31" t="str">
        <f>[1]basis!N27</f>
        <v>Gent</v>
      </c>
      <c r="D30" s="31" t="str">
        <f>[1]basis!D27</f>
        <v>Algemeen Ziekenhuis Jan Palfijn Gent</v>
      </c>
      <c r="E30" s="31" t="str">
        <f>[1]basis!F27</f>
        <v>AZ Jan Palfijn Gent gebouw B</v>
      </c>
      <c r="F30" s="31" t="str">
        <f>[1]basis!G27</f>
        <v>Zonneboiler</v>
      </c>
      <c r="G30" s="34">
        <f>[1]basis!H27</f>
        <v>33000</v>
      </c>
      <c r="H30" s="35">
        <f>[1]basis!Z27</f>
        <v>43556</v>
      </c>
    </row>
    <row r="31" spans="1:8" s="15" customFormat="1" x14ac:dyDescent="0.25">
      <c r="A31" s="31" t="s">
        <v>712</v>
      </c>
      <c r="B31" s="31" t="str">
        <f>[1]basis!P28</f>
        <v>Oost-Vlaanderen</v>
      </c>
      <c r="C31" s="31" t="str">
        <f>[1]basis!N28</f>
        <v>Eeklo</v>
      </c>
      <c r="D31" s="31" t="str">
        <f>[1]basis!D28</f>
        <v>Avondzegen</v>
      </c>
      <c r="E31" s="31" t="str">
        <f>[1]basis!F28</f>
        <v>WZC Avondzegen</v>
      </c>
      <c r="F31" s="31" t="str">
        <f>[1]basis!G28</f>
        <v>Comfortverhoging</v>
      </c>
      <c r="G31" s="34">
        <f>[1]basis!H28</f>
        <v>240</v>
      </c>
      <c r="H31" s="35">
        <f>[1]basis!Z28</f>
        <v>43552</v>
      </c>
    </row>
    <row r="32" spans="1:8" s="15" customFormat="1" x14ac:dyDescent="0.25">
      <c r="A32" s="31" t="s">
        <v>713</v>
      </c>
      <c r="B32" s="31" t="str">
        <f>[1]basis!P29</f>
        <v>Oost-Vlaanderen</v>
      </c>
      <c r="C32" s="31" t="str">
        <f>[1]basis!N29</f>
        <v>Eeklo</v>
      </c>
      <c r="D32" s="31" t="str">
        <f>[1]basis!D29</f>
        <v>Avondzegen</v>
      </c>
      <c r="E32" s="31" t="str">
        <f>[1]basis!F29</f>
        <v>WZC Avondzegen</v>
      </c>
      <c r="F32" s="31" t="str">
        <f>[1]basis!G29</f>
        <v>Isoleren leidingen</v>
      </c>
      <c r="G32" s="34">
        <f>[1]basis!H29</f>
        <v>1800</v>
      </c>
      <c r="H32" s="35">
        <f>[1]basis!Z29</f>
        <v>43552</v>
      </c>
    </row>
    <row r="33" spans="1:8" s="15" customFormat="1" x14ac:dyDescent="0.25">
      <c r="A33" s="31" t="s">
        <v>714</v>
      </c>
      <c r="B33" s="31" t="str">
        <f>[1]basis!P30</f>
        <v>Oost-Vlaanderen</v>
      </c>
      <c r="C33" s="31" t="str">
        <f>[1]basis!N30</f>
        <v>Eeklo</v>
      </c>
      <c r="D33" s="31" t="str">
        <f>[1]basis!D30</f>
        <v>Avondzegen</v>
      </c>
      <c r="E33" s="31" t="str">
        <f>[1]basis!F30</f>
        <v>WZC Avondzegen</v>
      </c>
      <c r="F33" s="31" t="str">
        <f>[1]basis!G30</f>
        <v>Monitoring</v>
      </c>
      <c r="G33" s="34">
        <f>[1]basis!H30</f>
        <v>5011</v>
      </c>
      <c r="H33" s="35">
        <f>[1]basis!Z30</f>
        <v>43552</v>
      </c>
    </row>
    <row r="34" spans="1:8" s="15" customFormat="1" x14ac:dyDescent="0.25">
      <c r="A34" s="31" t="s">
        <v>715</v>
      </c>
      <c r="B34" s="31" t="str">
        <f>[1]basis!P31</f>
        <v>Oost-Vlaanderen</v>
      </c>
      <c r="C34" s="31" t="str">
        <f>[1]basis!N31</f>
        <v>Eeklo</v>
      </c>
      <c r="D34" s="31" t="str">
        <f>[1]basis!D31</f>
        <v>Avondzegen</v>
      </c>
      <c r="E34" s="31" t="str">
        <f>[1]basis!F31</f>
        <v>WZC Avondzegen</v>
      </c>
      <c r="F34" s="31" t="str">
        <f>[1]basis!G31</f>
        <v>Regeltechn. verwarming</v>
      </c>
      <c r="G34" s="34">
        <f>[1]basis!H31</f>
        <v>27690</v>
      </c>
      <c r="H34" s="35">
        <f>[1]basis!Z31</f>
        <v>43552</v>
      </c>
    </row>
    <row r="35" spans="1:8" s="15" customFormat="1" x14ac:dyDescent="0.25">
      <c r="A35" s="31" t="s">
        <v>716</v>
      </c>
      <c r="B35" s="31" t="str">
        <f>[1]basis!P32</f>
        <v>Oost-Vlaanderen</v>
      </c>
      <c r="C35" s="31" t="str">
        <f>[1]basis!N32</f>
        <v>Eeklo</v>
      </c>
      <c r="D35" s="31" t="str">
        <f>[1]basis!D32</f>
        <v>Avondzegen</v>
      </c>
      <c r="E35" s="31" t="str">
        <f>[1]basis!F32</f>
        <v>WZC Avondzegen</v>
      </c>
      <c r="F35" s="31" t="str">
        <f>[1]basis!G32</f>
        <v>WKK</v>
      </c>
      <c r="G35" s="34">
        <f>[1]basis!H32</f>
        <v>25765</v>
      </c>
      <c r="H35" s="35">
        <f>[1]basis!Z32</f>
        <v>43552</v>
      </c>
    </row>
    <row r="36" spans="1:8" s="15" customFormat="1" x14ac:dyDescent="0.25">
      <c r="A36" s="31" t="s">
        <v>717</v>
      </c>
      <c r="B36" s="31" t="str">
        <f>[1]basis!P33</f>
        <v>Oost-Vlaanderen</v>
      </c>
      <c r="C36" s="31" t="str">
        <f>[1]basis!N33</f>
        <v>Eeklo</v>
      </c>
      <c r="D36" s="31" t="str">
        <f>[1]basis!D33</f>
        <v>Avondzegen</v>
      </c>
      <c r="E36" s="31" t="str">
        <f>[1]basis!F33</f>
        <v>WZC Avondzegen</v>
      </c>
      <c r="F36" s="31" t="str">
        <f>[1]basis!G33</f>
        <v>Zonneboiler</v>
      </c>
      <c r="G36" s="34">
        <f>[1]basis!H33</f>
        <v>10395</v>
      </c>
      <c r="H36" s="35">
        <f>[1]basis!Z33</f>
        <v>43552</v>
      </c>
    </row>
    <row r="37" spans="1:8" s="15" customFormat="1" x14ac:dyDescent="0.25">
      <c r="A37" s="31" t="s">
        <v>718</v>
      </c>
      <c r="B37" s="31" t="str">
        <f>[1]basis!P34</f>
        <v>Oost-Vlaanderen</v>
      </c>
      <c r="C37" s="31" t="str">
        <f>[1]basis!N34</f>
        <v>Gent</v>
      </c>
      <c r="D37" s="31" t="str">
        <f>[1]basis!D34</f>
        <v>Az Sint-Lucas &amp; Volkskliniek</v>
      </c>
      <c r="E37" s="31" t="str">
        <f>[1]basis!F34</f>
        <v>Campus Sint-Lucas</v>
      </c>
      <c r="F37" s="31" t="str">
        <f>[1]basis!G34</f>
        <v>Overige opwekking</v>
      </c>
      <c r="G37" s="34">
        <f>[1]basis!H34</f>
        <v>232800</v>
      </c>
      <c r="H37" s="35">
        <f>[1]basis!Z34</f>
        <v>43552</v>
      </c>
    </row>
    <row r="38" spans="1:8" s="15" customFormat="1" x14ac:dyDescent="0.25">
      <c r="A38" s="31" t="s">
        <v>719</v>
      </c>
      <c r="B38" s="31" t="str">
        <f>[1]basis!P35</f>
        <v>Oost-Vlaanderen</v>
      </c>
      <c r="C38" s="31" t="str">
        <f>[1]basis!N35</f>
        <v>Gent</v>
      </c>
      <c r="D38" s="31" t="str">
        <f>[1]basis!D35</f>
        <v>Az Sint-Lucas &amp; Volkskliniek</v>
      </c>
      <c r="E38" s="31" t="str">
        <f>[1]basis!F35</f>
        <v>Campus Sint-Lucas</v>
      </c>
      <c r="F38" s="31" t="str">
        <f>[1]basis!G35</f>
        <v>Regeltechnisch</v>
      </c>
      <c r="G38" s="34">
        <f>[1]basis!H35</f>
        <v>12247</v>
      </c>
      <c r="H38" s="35">
        <f>[1]basis!Z35</f>
        <v>43552</v>
      </c>
    </row>
    <row r="39" spans="1:8" s="15" customFormat="1" x14ac:dyDescent="0.25">
      <c r="A39" s="31" t="s">
        <v>720</v>
      </c>
      <c r="B39" s="31" t="str">
        <f>[1]basis!P36</f>
        <v>Oost-Vlaanderen</v>
      </c>
      <c r="C39" s="31" t="str">
        <f>[1]basis!N36</f>
        <v>Gent</v>
      </c>
      <c r="D39" s="31" t="str">
        <f>[1]basis!D36</f>
        <v>Az Sint-Lucas &amp; Volkskliniek</v>
      </c>
      <c r="E39" s="31" t="str">
        <f>[1]basis!F36</f>
        <v>Campus Sint-Lucas</v>
      </c>
      <c r="F39" s="31" t="str">
        <f>[1]basis!G36</f>
        <v>Renovatie beglazing</v>
      </c>
      <c r="G39" s="34">
        <f>[1]basis!H36</f>
        <v>92862</v>
      </c>
      <c r="H39" s="35">
        <f>[1]basis!Z36</f>
        <v>43552</v>
      </c>
    </row>
    <row r="40" spans="1:8" s="15" customFormat="1" x14ac:dyDescent="0.25">
      <c r="A40" s="31" t="s">
        <v>721</v>
      </c>
      <c r="B40" s="31" t="str">
        <f>[1]basis!P37</f>
        <v>Limburg</v>
      </c>
      <c r="C40" s="31" t="str">
        <f>[1]basis!N37</f>
        <v>Hasselt</v>
      </c>
      <c r="D40" s="31" t="str">
        <f>[1]basis!D37</f>
        <v>Bejaardenzorg Grauwzusters Limburg</v>
      </c>
      <c r="E40" s="31" t="str">
        <f>[1]basis!F37</f>
        <v>WZC Eyckendael</v>
      </c>
      <c r="F40" s="31" t="str">
        <f>[1]basis!G37</f>
        <v>Isoleren pompen/kranen/hydraulica</v>
      </c>
      <c r="G40" s="34">
        <f>[1]basis!H37</f>
        <v>226</v>
      </c>
      <c r="H40" s="35">
        <f>[1]basis!Z37</f>
        <v>43556</v>
      </c>
    </row>
    <row r="41" spans="1:8" s="15" customFormat="1" x14ac:dyDescent="0.25">
      <c r="A41" s="31" t="s">
        <v>722</v>
      </c>
      <c r="B41" s="31" t="str">
        <f>[1]basis!P38</f>
        <v>Limburg</v>
      </c>
      <c r="C41" s="31" t="str">
        <f>[1]basis!N38</f>
        <v>Hasselt</v>
      </c>
      <c r="D41" s="31" t="str">
        <f>[1]basis!D38</f>
        <v>Bejaardenzorg Grauwzusters Limburg</v>
      </c>
      <c r="E41" s="31" t="str">
        <f>[1]basis!F38</f>
        <v>WZC Eyckendael</v>
      </c>
      <c r="F41" s="31" t="str">
        <f>[1]basis!G38</f>
        <v>Isoleren pompen/kranen/hydraulica</v>
      </c>
      <c r="G41" s="34">
        <f>[1]basis!H38</f>
        <v>436.8</v>
      </c>
      <c r="H41" s="35">
        <f>[1]basis!Z38</f>
        <v>43556</v>
      </c>
    </row>
    <row r="42" spans="1:8" s="15" customFormat="1" x14ac:dyDescent="0.25">
      <c r="A42" s="31" t="s">
        <v>723</v>
      </c>
      <c r="B42" s="31" t="str">
        <f>[1]basis!P39</f>
        <v>Limburg</v>
      </c>
      <c r="C42" s="31" t="str">
        <f>[1]basis!N39</f>
        <v>Hasselt</v>
      </c>
      <c r="D42" s="31" t="str">
        <f>[1]basis!D39</f>
        <v>Bejaardenzorg Grauwzusters Limburg</v>
      </c>
      <c r="E42" s="31" t="str">
        <f>[1]basis!F39</f>
        <v>WZC Eyckendael</v>
      </c>
      <c r="F42" s="31" t="str">
        <f>[1]basis!G39</f>
        <v>Vervangen pompen</v>
      </c>
      <c r="G42" s="34">
        <f>[1]basis!H39</f>
        <v>1837.8</v>
      </c>
      <c r="H42" s="35">
        <f>[1]basis!Z39</f>
        <v>43556</v>
      </c>
    </row>
    <row r="43" spans="1:8" s="15" customFormat="1" x14ac:dyDescent="0.25">
      <c r="A43" s="31" t="s">
        <v>724</v>
      </c>
      <c r="B43" s="31" t="str">
        <f>[1]basis!P40</f>
        <v>Limburg</v>
      </c>
      <c r="C43" s="31" t="str">
        <f>[1]basis!N40</f>
        <v>Hasselt</v>
      </c>
      <c r="D43" s="31" t="str">
        <f>[1]basis!D40</f>
        <v>Bejaardenzorg Grauwzusters Limburg</v>
      </c>
      <c r="E43" s="31" t="str">
        <f>[1]basis!F40</f>
        <v>WZC Eyckendael</v>
      </c>
      <c r="F43" s="31" t="str">
        <f>[1]basis!G40</f>
        <v>Vervangen pompen</v>
      </c>
      <c r="G43" s="34">
        <f>[1]basis!H40</f>
        <v>2862</v>
      </c>
      <c r="H43" s="35">
        <f>[1]basis!Z40</f>
        <v>43556</v>
      </c>
    </row>
    <row r="44" spans="1:8" s="15" customFormat="1" x14ac:dyDescent="0.25">
      <c r="A44" s="31" t="s">
        <v>725</v>
      </c>
      <c r="B44" s="31" t="str">
        <f>[1]basis!P41</f>
        <v>Limburg</v>
      </c>
      <c r="C44" s="31" t="str">
        <f>[1]basis!N41</f>
        <v>Hasselt</v>
      </c>
      <c r="D44" s="31" t="str">
        <f>[1]basis!D41</f>
        <v>Bejaardenzorg Grauwzusters Limburg</v>
      </c>
      <c r="E44" s="31" t="str">
        <f>[1]basis!F41</f>
        <v>WZC Eyckendael</v>
      </c>
      <c r="F44" s="31" t="str">
        <f>[1]basis!G41</f>
        <v>Zonneboiler</v>
      </c>
      <c r="G44" s="34">
        <f>[1]basis!H41</f>
        <v>574</v>
      </c>
      <c r="H44" s="35">
        <f>[1]basis!Z41</f>
        <v>43556</v>
      </c>
    </row>
    <row r="45" spans="1:8" s="15" customFormat="1" x14ac:dyDescent="0.25">
      <c r="A45" s="31" t="s">
        <v>726</v>
      </c>
      <c r="B45" s="31" t="str">
        <f>[1]basis!P42</f>
        <v>Limburg</v>
      </c>
      <c r="C45" s="31" t="str">
        <f>[1]basis!N42</f>
        <v>Hasselt</v>
      </c>
      <c r="D45" s="31" t="str">
        <f>[1]basis!D42</f>
        <v>Bejaardenzorg Grauwzusters Limburg (Begralim)</v>
      </c>
      <c r="E45" s="31" t="str">
        <f>[1]basis!F42</f>
        <v>WZC Sint-Elisabeth</v>
      </c>
      <c r="F45" s="31" t="str">
        <f>[1]basis!G42</f>
        <v>Dakisolatie</v>
      </c>
      <c r="G45" s="34">
        <f>[1]basis!H42</f>
        <v>8131.2000000000007</v>
      </c>
      <c r="H45" s="35">
        <f>[1]basis!Z42</f>
        <v>43556</v>
      </c>
    </row>
    <row r="46" spans="1:8" s="15" customFormat="1" x14ac:dyDescent="0.25">
      <c r="A46" s="31" t="s">
        <v>727</v>
      </c>
      <c r="B46" s="31" t="str">
        <f>[1]basis!P43</f>
        <v>Limburg</v>
      </c>
      <c r="C46" s="31" t="str">
        <f>[1]basis!N43</f>
        <v>Hasselt</v>
      </c>
      <c r="D46" s="31" t="str">
        <f>[1]basis!D43</f>
        <v>Bejaardenzorg Grauwzusters Limburg (Begralim)</v>
      </c>
      <c r="E46" s="31" t="str">
        <f>[1]basis!F43</f>
        <v>WZC Sint-Elisabeth</v>
      </c>
      <c r="F46" s="31" t="str">
        <f>[1]basis!G43</f>
        <v>Overige opwekking</v>
      </c>
      <c r="G46" s="34">
        <f>[1]basis!H43</f>
        <v>25543.200000000001</v>
      </c>
      <c r="H46" s="35">
        <f>[1]basis!Z43</f>
        <v>43556</v>
      </c>
    </row>
    <row r="47" spans="1:8" s="15" customFormat="1" x14ac:dyDescent="0.25">
      <c r="A47" s="31" t="s">
        <v>728</v>
      </c>
      <c r="B47" s="31" t="str">
        <f>[1]basis!P44</f>
        <v>Limburg</v>
      </c>
      <c r="C47" s="31" t="str">
        <f>[1]basis!N44</f>
        <v>Hasselt</v>
      </c>
      <c r="D47" s="31" t="str">
        <f>[1]basis!D44</f>
        <v>Bejaardenzorg Grauwzusters Limburg (Begralim)</v>
      </c>
      <c r="E47" s="31" t="str">
        <f>[1]basis!F44</f>
        <v>WZC Sint-Elisabeth</v>
      </c>
      <c r="F47" s="31" t="str">
        <f>[1]basis!G44</f>
        <v>Schrijnwerkrenovatie</v>
      </c>
      <c r="G47" s="34">
        <f>[1]basis!H44</f>
        <v>23739.600000000002</v>
      </c>
      <c r="H47" s="35">
        <f>[1]basis!Z44</f>
        <v>43556</v>
      </c>
    </row>
    <row r="48" spans="1:8" s="15" customFormat="1" x14ac:dyDescent="0.25">
      <c r="A48" s="31" t="s">
        <v>729</v>
      </c>
      <c r="B48" s="31" t="str">
        <f>[1]basis!P45</f>
        <v>Limburg</v>
      </c>
      <c r="C48" s="31" t="str">
        <f>[1]basis!N45</f>
        <v>Hasselt</v>
      </c>
      <c r="D48" s="31" t="str">
        <f>[1]basis!D45</f>
        <v>Bejaardenzorg Grauwzusters Limburg (Begralim)</v>
      </c>
      <c r="E48" s="31" t="str">
        <f>[1]basis!F45</f>
        <v>WZC Sint-Elisabeth</v>
      </c>
      <c r="F48" s="31" t="str">
        <f>[1]basis!G45</f>
        <v>Schrijnwerkrenovatie</v>
      </c>
      <c r="G48" s="34">
        <f>[1]basis!H45</f>
        <v>12432</v>
      </c>
      <c r="H48" s="35">
        <f>[1]basis!Z45</f>
        <v>43556</v>
      </c>
    </row>
    <row r="49" spans="1:8" s="15" customFormat="1" x14ac:dyDescent="0.25">
      <c r="A49" s="31" t="s">
        <v>730</v>
      </c>
      <c r="B49" s="31" t="str">
        <f>[1]basis!P46</f>
        <v>Limburg</v>
      </c>
      <c r="C49" s="31" t="str">
        <f>[1]basis!N46</f>
        <v>Hasselt</v>
      </c>
      <c r="D49" s="31" t="str">
        <f>[1]basis!D46</f>
        <v>Bejaardenzorg Grauwzusters Limburg (Begralim)</v>
      </c>
      <c r="E49" s="31" t="str">
        <f>[1]basis!F46</f>
        <v>WZC Sint-Elisabeth</v>
      </c>
      <c r="F49" s="31" t="str">
        <f>[1]basis!G46</f>
        <v>Vervangen pompen</v>
      </c>
      <c r="G49" s="34">
        <f>[1]basis!H46</f>
        <v>5062.2000000000007</v>
      </c>
      <c r="H49" s="35">
        <f>[1]basis!Z46</f>
        <v>43556</v>
      </c>
    </row>
    <row r="50" spans="1:8" s="15" customFormat="1" x14ac:dyDescent="0.25">
      <c r="A50" s="31" t="s">
        <v>731</v>
      </c>
      <c r="B50" s="31" t="str">
        <f>[1]basis!P47</f>
        <v>Limburg</v>
      </c>
      <c r="C50" s="31" t="str">
        <f>[1]basis!N47</f>
        <v>Hasselt</v>
      </c>
      <c r="D50" s="31" t="str">
        <f>[1]basis!D47</f>
        <v>Bejaardenzorg Grauwzusters Limburg (Begralim)</v>
      </c>
      <c r="E50" s="31" t="str">
        <f>[1]basis!F47</f>
        <v>WZC Sint-Franciscus</v>
      </c>
      <c r="F50" s="31" t="str">
        <f>[1]basis!G47</f>
        <v>Isoleren pompen/kranen/hydraulica</v>
      </c>
      <c r="G50" s="34">
        <f>[1]basis!H47</f>
        <v>2646</v>
      </c>
      <c r="H50" s="35">
        <f>[1]basis!Z47</f>
        <v>43556</v>
      </c>
    </row>
    <row r="51" spans="1:8" s="15" customFormat="1" x14ac:dyDescent="0.25">
      <c r="A51" s="31" t="s">
        <v>732</v>
      </c>
      <c r="B51" s="31" t="str">
        <f>[1]basis!P48</f>
        <v>Limburg</v>
      </c>
      <c r="C51" s="31" t="str">
        <f>[1]basis!N48</f>
        <v>Hasselt</v>
      </c>
      <c r="D51" s="31" t="str">
        <f>[1]basis!D48</f>
        <v>Bejaardenzorg Grauwzusters Limburg (Begralim)</v>
      </c>
      <c r="E51" s="31" t="str">
        <f>[1]basis!F48</f>
        <v>WZC Sint-Franciscus</v>
      </c>
      <c r="F51" s="31" t="str">
        <f>[1]basis!G48</f>
        <v>Isoleren pompen/kranen/hydraulica</v>
      </c>
      <c r="G51" s="34">
        <f>[1]basis!H48</f>
        <v>1030</v>
      </c>
      <c r="H51" s="35">
        <f>[1]basis!Z48</f>
        <v>43556</v>
      </c>
    </row>
    <row r="52" spans="1:8" s="15" customFormat="1" x14ac:dyDescent="0.25">
      <c r="A52" s="31" t="s">
        <v>733</v>
      </c>
      <c r="B52" s="31" t="str">
        <f>[1]basis!P49</f>
        <v>Limburg</v>
      </c>
      <c r="C52" s="31" t="str">
        <f>[1]basis!N49</f>
        <v>Hasselt</v>
      </c>
      <c r="D52" s="31" t="str">
        <f>[1]basis!D49</f>
        <v>Bejaardenzorg Grauwzusters Limburg (Begralim)</v>
      </c>
      <c r="E52" s="31" t="str">
        <f>[1]basis!F49</f>
        <v>WZC Sint-Franciscus</v>
      </c>
      <c r="F52" s="31" t="str">
        <f>[1]basis!G49</f>
        <v>Vervangen pompen</v>
      </c>
      <c r="G52" s="34">
        <f>[1]basis!H49</f>
        <v>508</v>
      </c>
      <c r="H52" s="35">
        <f>[1]basis!Z49</f>
        <v>43556</v>
      </c>
    </row>
    <row r="53" spans="1:8" s="15" customFormat="1" x14ac:dyDescent="0.25">
      <c r="A53" s="31" t="s">
        <v>734</v>
      </c>
      <c r="B53" s="31" t="str">
        <f>[1]basis!P50</f>
        <v>Limburg</v>
      </c>
      <c r="C53" s="31" t="str">
        <f>[1]basis!N50</f>
        <v>Hasselt</v>
      </c>
      <c r="D53" s="31" t="str">
        <f>[1]basis!D50</f>
        <v>Bejaardenzorg Grauwzusters Limburg (Begralim)</v>
      </c>
      <c r="E53" s="31" t="str">
        <f>[1]basis!F50</f>
        <v>WZC Sint-Franciscus</v>
      </c>
      <c r="F53" s="31" t="str">
        <f>[1]basis!G50</f>
        <v>Vervangen pompen</v>
      </c>
      <c r="G53" s="34">
        <f>[1]basis!H50</f>
        <v>875.4</v>
      </c>
      <c r="H53" s="35">
        <f>[1]basis!Z50</f>
        <v>43556</v>
      </c>
    </row>
    <row r="54" spans="1:8" s="15" customFormat="1" x14ac:dyDescent="0.25">
      <c r="A54" s="31" t="s">
        <v>735</v>
      </c>
      <c r="B54" s="31" t="str">
        <f>[1]basis!P51</f>
        <v>Brussel Hoofdstedelijk Gewest</v>
      </c>
      <c r="C54" s="31" t="str">
        <f>[1]basis!N51</f>
        <v>Anderlecht</v>
      </c>
      <c r="D54" s="31" t="str">
        <f>[1]basis!D51</f>
        <v>Centrum Ambulante Diensten vzw</v>
      </c>
      <c r="E54" s="31" t="str">
        <f>[1]basis!F51</f>
        <v>Boei 4</v>
      </c>
      <c r="F54" s="31" t="str">
        <f>[1]basis!G51</f>
        <v>Stookplaatsrenovatie</v>
      </c>
      <c r="G54" s="34">
        <f>[1]basis!H51</f>
        <v>8577</v>
      </c>
      <c r="H54" s="35">
        <f>[1]basis!Z51</f>
        <v>43556</v>
      </c>
    </row>
    <row r="55" spans="1:8" s="15" customFormat="1" x14ac:dyDescent="0.25">
      <c r="A55" s="31" t="s">
        <v>736</v>
      </c>
      <c r="B55" s="31" t="str">
        <f>[1]basis!P52</f>
        <v>Brussel Hoofdstedelijk Gewest</v>
      </c>
      <c r="C55" s="31" t="str">
        <f>[1]basis!N52</f>
        <v>Anderlecht</v>
      </c>
      <c r="D55" s="31" t="str">
        <f>[1]basis!D52</f>
        <v>Centrum Ambulante Diensten</v>
      </c>
      <c r="E55" s="31" t="str">
        <f>[1]basis!F52</f>
        <v>Boei 4</v>
      </c>
      <c r="F55" s="31" t="str">
        <f>[1]basis!G52</f>
        <v>Dakisolatie</v>
      </c>
      <c r="G55" s="34">
        <f>[1]basis!H52</f>
        <v>9720</v>
      </c>
      <c r="H55" s="35">
        <f>[1]basis!Z52</f>
        <v>43556</v>
      </c>
    </row>
    <row r="56" spans="1:8" s="15" customFormat="1" x14ac:dyDescent="0.25">
      <c r="A56" s="31" t="s">
        <v>737</v>
      </c>
      <c r="B56" s="31" t="str">
        <f>[1]basis!P53</f>
        <v>Brussel Hoofdstedelijk Gewest</v>
      </c>
      <c r="C56" s="31" t="str">
        <f>[1]basis!N53</f>
        <v>Anderlecht</v>
      </c>
      <c r="D56" s="31" t="str">
        <f>[1]basis!D53</f>
        <v>Centrum Ambulante Diensten</v>
      </c>
      <c r="E56" s="31" t="str">
        <f>[1]basis!F53</f>
        <v>Boei 4</v>
      </c>
      <c r="F56" s="31" t="str">
        <f>[1]basis!G53</f>
        <v>Muurisolatie</v>
      </c>
      <c r="G56" s="34">
        <f>[1]basis!H53</f>
        <v>30135</v>
      </c>
      <c r="H56" s="35">
        <f>[1]basis!Z53</f>
        <v>43556</v>
      </c>
    </row>
    <row r="57" spans="1:8" s="15" customFormat="1" x14ac:dyDescent="0.25">
      <c r="A57" s="31" t="s">
        <v>738</v>
      </c>
      <c r="B57" s="31" t="str">
        <f>[1]basis!P54</f>
        <v>Brussel Hoofdstedelijk Gewest</v>
      </c>
      <c r="C57" s="31" t="str">
        <f>[1]basis!N54</f>
        <v>Anderlecht</v>
      </c>
      <c r="D57" s="31" t="str">
        <f>[1]basis!D54</f>
        <v>Centrum Ambulante Diensten vzw</v>
      </c>
      <c r="E57" s="31" t="str">
        <f>[1]basis!F54</f>
        <v>Boei 5</v>
      </c>
      <c r="F57" s="31" t="str">
        <f>[1]basis!G54</f>
        <v>Dakisolatie</v>
      </c>
      <c r="G57" s="34">
        <f>[1]basis!H54</f>
        <v>8832</v>
      </c>
      <c r="H57" s="35">
        <f>[1]basis!Z54</f>
        <v>43556</v>
      </c>
    </row>
    <row r="58" spans="1:8" s="15" customFormat="1" x14ac:dyDescent="0.25">
      <c r="A58" s="31" t="s">
        <v>739</v>
      </c>
      <c r="B58" s="31" t="str">
        <f>[1]basis!P55</f>
        <v>Brussel Hoofdstedelijk Gewest</v>
      </c>
      <c r="C58" s="31" t="str">
        <f>[1]basis!N55</f>
        <v>Anderlecht</v>
      </c>
      <c r="D58" s="31" t="str">
        <f>[1]basis!D55</f>
        <v>Centrum Ambulante Diensten</v>
      </c>
      <c r="E58" s="31" t="str">
        <f>[1]basis!F55</f>
        <v>Boei 5</v>
      </c>
      <c r="F58" s="31" t="str">
        <f>[1]basis!G55</f>
        <v>Isoleren pompen/kranen/hydraulica</v>
      </c>
      <c r="G58" s="34">
        <f>[1]basis!H55</f>
        <v>144</v>
      </c>
      <c r="H58" s="35">
        <f>[1]basis!Z55</f>
        <v>43556</v>
      </c>
    </row>
    <row r="59" spans="1:8" s="15" customFormat="1" x14ac:dyDescent="0.25">
      <c r="A59" s="31" t="s">
        <v>740</v>
      </c>
      <c r="B59" s="31" t="str">
        <f>[1]basis!P56</f>
        <v>Brussel Hoofdstedelijk Gewest</v>
      </c>
      <c r="C59" s="31" t="str">
        <f>[1]basis!N56</f>
        <v>Anderlecht</v>
      </c>
      <c r="D59" s="31" t="str">
        <f>[1]basis!D56</f>
        <v>Centrum Ambulante Diensten</v>
      </c>
      <c r="E59" s="31" t="str">
        <f>[1]basis!F56</f>
        <v>Boei 5</v>
      </c>
      <c r="F59" s="31" t="str">
        <f>[1]basis!G56</f>
        <v>Muurisolatie</v>
      </c>
      <c r="G59" s="34">
        <f>[1]basis!H56</f>
        <v>27090</v>
      </c>
      <c r="H59" s="35">
        <f>[1]basis!Z56</f>
        <v>43556</v>
      </c>
    </row>
    <row r="60" spans="1:8" s="15" customFormat="1" x14ac:dyDescent="0.25">
      <c r="A60" s="31" t="s">
        <v>741</v>
      </c>
      <c r="B60" s="31" t="str">
        <f>[1]basis!P57</f>
        <v>Brussel Hoofdstedelijk Gewest</v>
      </c>
      <c r="C60" s="31" t="str">
        <f>[1]basis!N57</f>
        <v>Anderlecht</v>
      </c>
      <c r="D60" s="31" t="str">
        <f>[1]basis!D57</f>
        <v>Centrum Ambulante Diensten</v>
      </c>
      <c r="E60" s="31" t="str">
        <f>[1]basis!F57</f>
        <v>Boei 5</v>
      </c>
      <c r="F60" s="31" t="str">
        <f>[1]basis!G57</f>
        <v>Vloerisolatie</v>
      </c>
      <c r="G60" s="34">
        <f>[1]basis!H57</f>
        <v>598</v>
      </c>
      <c r="H60" s="35">
        <f>[1]basis!Z57</f>
        <v>43556</v>
      </c>
    </row>
    <row r="61" spans="1:8" s="15" customFormat="1" x14ac:dyDescent="0.25">
      <c r="A61" s="31" t="s">
        <v>742</v>
      </c>
      <c r="B61" s="31" t="str">
        <f>[1]basis!P58</f>
        <v>Oost-Vlaanderen</v>
      </c>
      <c r="C61" s="31" t="str">
        <f>[1]basis!N58</f>
        <v>Sint-Niklaas</v>
      </c>
      <c r="D61" s="31" t="str">
        <f>[1]basis!D58</f>
        <v>Centrum Voor Geestelijke Gezondheidszorg Waas En Dender</v>
      </c>
      <c r="E61" s="31" t="str">
        <f>[1]basis!F58</f>
        <v>CGG Waas en Dender - Vestiging Dendermonde</v>
      </c>
      <c r="F61" s="31" t="str">
        <f>[1]basis!G58</f>
        <v>Stookplaatsrenovatie</v>
      </c>
      <c r="G61" s="34">
        <f>[1]basis!H58</f>
        <v>6021.6</v>
      </c>
      <c r="H61" s="35">
        <f>[1]basis!Z58</f>
        <v>43552</v>
      </c>
    </row>
    <row r="62" spans="1:8" s="15" customFormat="1" x14ac:dyDescent="0.25">
      <c r="A62" s="31" t="s">
        <v>743</v>
      </c>
      <c r="B62" s="31" t="str">
        <f>[1]basis!P59</f>
        <v>Brussel Hoofdstedelijk Gewest</v>
      </c>
      <c r="C62" s="31" t="str">
        <f>[1]basis!N59</f>
        <v>Sint-Pieters-Woluwe</v>
      </c>
      <c r="D62" s="31" t="str">
        <f>[1]basis!D59</f>
        <v>CENTRUM VOOR INTEGRALE GEZINSZORG VOGELZANG</v>
      </c>
      <c r="E62" s="31" t="str">
        <f>[1]basis!F59</f>
        <v>CIG Vogelzang 43</v>
      </c>
      <c r="F62" s="31" t="str">
        <f>[1]basis!G59</f>
        <v>Isoleren pompen/kranen/hydraulica</v>
      </c>
      <c r="G62" s="34">
        <f>[1]basis!H59</f>
        <v>33</v>
      </c>
      <c r="H62" s="35">
        <f>[1]basis!Z59</f>
        <v>43553</v>
      </c>
    </row>
    <row r="63" spans="1:8" s="15" customFormat="1" x14ac:dyDescent="0.25">
      <c r="A63" s="31" t="s">
        <v>744</v>
      </c>
      <c r="B63" s="31" t="str">
        <f>[1]basis!P60</f>
        <v>Brussel Hoofdstedelijk Gewest</v>
      </c>
      <c r="C63" s="31" t="str">
        <f>[1]basis!N60</f>
        <v>Sint-Pieters-Woluwe</v>
      </c>
      <c r="D63" s="31" t="str">
        <f>[1]basis!D60</f>
        <v>CENTRUM VOOR INTEGRALE GEZINSZORG VOGELZANG</v>
      </c>
      <c r="E63" s="31" t="str">
        <f>[1]basis!F60</f>
        <v>CIG Vogelzang 43</v>
      </c>
      <c r="F63" s="31" t="str">
        <f>[1]basis!G60</f>
        <v>Renovatie SWW</v>
      </c>
      <c r="G63" s="34">
        <f>[1]basis!H60</f>
        <v>239</v>
      </c>
      <c r="H63" s="35">
        <f>[1]basis!Z60</f>
        <v>43553</v>
      </c>
    </row>
    <row r="64" spans="1:8" s="15" customFormat="1" x14ac:dyDescent="0.25">
      <c r="A64" s="31" t="s">
        <v>745</v>
      </c>
      <c r="B64" s="31" t="str">
        <f>[1]basis!P61</f>
        <v>Brussel Hoofdstedelijk Gewest</v>
      </c>
      <c r="C64" s="31" t="str">
        <f>[1]basis!N61</f>
        <v>Sint-Pieters-Woluwe</v>
      </c>
      <c r="D64" s="31" t="str">
        <f>[1]basis!D61</f>
        <v>CENTRUM VOOR INTEGRALE GEZINSZORG VOGELZANG</v>
      </c>
      <c r="E64" s="31" t="str">
        <f>[1]basis!F61</f>
        <v>CIG Vogelzang 43</v>
      </c>
      <c r="F64" s="31" t="str">
        <f>[1]basis!G61</f>
        <v>Renovatie SWW</v>
      </c>
      <c r="G64" s="34">
        <f>[1]basis!H61</f>
        <v>1350</v>
      </c>
      <c r="H64" s="35">
        <f>[1]basis!Z61</f>
        <v>43553</v>
      </c>
    </row>
    <row r="65" spans="1:8" s="15" customFormat="1" x14ac:dyDescent="0.25">
      <c r="A65" s="31" t="s">
        <v>746</v>
      </c>
      <c r="B65" s="31" t="str">
        <f>[1]basis!P62</f>
        <v>Brussel Hoofdstedelijk Gewest</v>
      </c>
      <c r="C65" s="31" t="str">
        <f>[1]basis!N62</f>
        <v>Sint-Pieters-Woluwe</v>
      </c>
      <c r="D65" s="31" t="str">
        <f>[1]basis!D62</f>
        <v>CENTRUM VOOR INTEGRALE GEZINSZORG VOGELZANG</v>
      </c>
      <c r="E65" s="31" t="str">
        <f>[1]basis!F62</f>
        <v>CIG Vogelzang 44</v>
      </c>
      <c r="F65" s="31" t="str">
        <f>[1]basis!G62</f>
        <v>Dakisolatie</v>
      </c>
      <c r="G65" s="34">
        <f>[1]basis!H62</f>
        <v>12121.8</v>
      </c>
      <c r="H65" s="35">
        <f>[1]basis!Z62</f>
        <v>43553</v>
      </c>
    </row>
    <row r="66" spans="1:8" s="15" customFormat="1" x14ac:dyDescent="0.25">
      <c r="A66" s="31" t="s">
        <v>747</v>
      </c>
      <c r="B66" s="31" t="str">
        <f>[1]basis!P63</f>
        <v>Brussel Hoofdstedelijk Gewest</v>
      </c>
      <c r="C66" s="31" t="str">
        <f>[1]basis!N63</f>
        <v>Sint-Pieters-Woluwe</v>
      </c>
      <c r="D66" s="31" t="str">
        <f>[1]basis!D63</f>
        <v>CENTRUM VOOR INTEGRALE GEZINSZORG VOGELZANG</v>
      </c>
      <c r="E66" s="31" t="str">
        <f>[1]basis!F63</f>
        <v>CIG Vogelzang 44</v>
      </c>
      <c r="F66" s="31" t="str">
        <f>[1]basis!G63</f>
        <v>Dakisolatie</v>
      </c>
      <c r="G66" s="34">
        <f>[1]basis!H63</f>
        <v>2918.4</v>
      </c>
      <c r="H66" s="35">
        <f>[1]basis!Z63</f>
        <v>43553</v>
      </c>
    </row>
    <row r="67" spans="1:8" s="15" customFormat="1" x14ac:dyDescent="0.25">
      <c r="A67" s="31" t="s">
        <v>748</v>
      </c>
      <c r="B67" s="31" t="str">
        <f>[1]basis!P64</f>
        <v>Brussel Hoofdstedelijk Gewest</v>
      </c>
      <c r="C67" s="31" t="str">
        <f>[1]basis!N64</f>
        <v>Sint-Pieters-Woluwe</v>
      </c>
      <c r="D67" s="31" t="str">
        <f>[1]basis!D64</f>
        <v>CENTRUM VOOR INTEGRALE GEZINSZORG VOGELZANG</v>
      </c>
      <c r="E67" s="31" t="str">
        <f>[1]basis!F64</f>
        <v>CIG Vogelzang 44</v>
      </c>
      <c r="F67" s="31" t="str">
        <f>[1]basis!G64</f>
        <v>Muurisolatie</v>
      </c>
      <c r="G67" s="34">
        <f>[1]basis!H64</f>
        <v>15172.8</v>
      </c>
      <c r="H67" s="35">
        <f>[1]basis!Z64</f>
        <v>43553</v>
      </c>
    </row>
    <row r="68" spans="1:8" s="15" customFormat="1" x14ac:dyDescent="0.25">
      <c r="A68" s="31" t="s">
        <v>749</v>
      </c>
      <c r="B68" s="31" t="str">
        <f>[1]basis!P65</f>
        <v>Brussel Hoofdstedelijk Gewest</v>
      </c>
      <c r="C68" s="31" t="str">
        <f>[1]basis!N65</f>
        <v>Sint-Pieters-Woluwe</v>
      </c>
      <c r="D68" s="31" t="str">
        <f>[1]basis!D65</f>
        <v>CENTRUM VOOR INTEGRALE GEZINSZORG VOGELZANG</v>
      </c>
      <c r="E68" s="31" t="str">
        <f>[1]basis!F65</f>
        <v>CIG Vogelzang 44</v>
      </c>
      <c r="F68" s="31" t="str">
        <f>[1]basis!G65</f>
        <v>Regeltechn. verwarming</v>
      </c>
      <c r="G68" s="34">
        <f>[1]basis!H65</f>
        <v>65</v>
      </c>
      <c r="H68" s="35">
        <f>[1]basis!Z65</f>
        <v>43553</v>
      </c>
    </row>
    <row r="69" spans="1:8" s="15" customFormat="1" x14ac:dyDescent="0.25">
      <c r="A69" s="31" t="s">
        <v>750</v>
      </c>
      <c r="B69" s="31" t="str">
        <f>[1]basis!P66</f>
        <v>Brussel Hoofdstedelijk Gewest</v>
      </c>
      <c r="C69" s="31" t="str">
        <f>[1]basis!N66</f>
        <v>Sint-Pieters-Woluwe</v>
      </c>
      <c r="D69" s="31" t="str">
        <f>[1]basis!D66</f>
        <v>CENTRUM VOOR INTEGRALE GEZINSZORG VOGELZANG</v>
      </c>
      <c r="E69" s="31" t="str">
        <f>[1]basis!F66</f>
        <v>CIG Vogelzang 44</v>
      </c>
      <c r="F69" s="31" t="str">
        <f>[1]basis!G66</f>
        <v>Schrijnwerkrenovatie</v>
      </c>
      <c r="G69" s="34">
        <f>[1]basis!H66</f>
        <v>5940</v>
      </c>
      <c r="H69" s="35">
        <f>[1]basis!Z66</f>
        <v>43553</v>
      </c>
    </row>
    <row r="70" spans="1:8" s="15" customFormat="1" x14ac:dyDescent="0.25">
      <c r="A70" s="31" t="s">
        <v>751</v>
      </c>
      <c r="B70" s="31" t="str">
        <f>[1]basis!P67</f>
        <v>Brussel Hoofdstedelijk Gewest</v>
      </c>
      <c r="C70" s="31" t="str">
        <f>[1]basis!N67</f>
        <v>Sint-Pieters-Woluwe</v>
      </c>
      <c r="D70" s="31" t="str">
        <f>[1]basis!D67</f>
        <v>CENTRUM VOOR INTEGRALE GEZINSZORG VOGELZANG</v>
      </c>
      <c r="E70" s="31" t="str">
        <f>[1]basis!F67</f>
        <v>CIG Vogelzang 44</v>
      </c>
      <c r="F70" s="31" t="str">
        <f>[1]basis!G67</f>
        <v>Stookplaatsrenovatie</v>
      </c>
      <c r="G70" s="34">
        <f>[1]basis!H67</f>
        <v>8108.4</v>
      </c>
      <c r="H70" s="35">
        <f>[1]basis!Z67</f>
        <v>43553</v>
      </c>
    </row>
    <row r="71" spans="1:8" s="15" customFormat="1" x14ac:dyDescent="0.25">
      <c r="A71" s="31" t="s">
        <v>752</v>
      </c>
      <c r="B71" s="31" t="str">
        <f>[1]basis!P68</f>
        <v>Brussel Hoofdstedelijk Gewest</v>
      </c>
      <c r="C71" s="31" t="str">
        <f>[1]basis!N68</f>
        <v>Sint-Pieters-Woluwe</v>
      </c>
      <c r="D71" s="31" t="str">
        <f>[1]basis!D68</f>
        <v>CENTRUM VOOR INTEGRALE GEZINSZORG VOGELZANG</v>
      </c>
      <c r="E71" s="31" t="str">
        <f>[1]basis!F68</f>
        <v>CIG Vogelzang 44</v>
      </c>
      <c r="F71" s="31" t="str">
        <f>[1]basis!G68</f>
        <v>Vloerisolatie</v>
      </c>
      <c r="G71" s="34">
        <f>[1]basis!H68</f>
        <v>2385</v>
      </c>
      <c r="H71" s="35">
        <f>[1]basis!Z68</f>
        <v>43553</v>
      </c>
    </row>
    <row r="72" spans="1:8" s="15" customFormat="1" x14ac:dyDescent="0.25">
      <c r="A72" s="31" t="s">
        <v>753</v>
      </c>
      <c r="B72" s="31" t="str">
        <f>[1]basis!P69</f>
        <v>Limburg</v>
      </c>
      <c r="C72" s="31" t="str">
        <f>[1]basis!N69</f>
        <v>Dilsen-Stokkem</v>
      </c>
      <c r="D72" s="31" t="str">
        <f>[1]basis!D69</f>
        <v>De Meander</v>
      </c>
      <c r="E72" s="31" t="str">
        <f>[1]basis!F69</f>
        <v>Bezigheidscentrum</v>
      </c>
      <c r="F72" s="31" t="str">
        <f>[1]basis!G69</f>
        <v>Stookplaatsrenovatie</v>
      </c>
      <c r="G72" s="34">
        <f>[1]basis!H69</f>
        <v>24000</v>
      </c>
      <c r="H72" s="35">
        <f>[1]basis!Z69</f>
        <v>43556</v>
      </c>
    </row>
    <row r="73" spans="1:8" s="15" customFormat="1" x14ac:dyDescent="0.25">
      <c r="A73" s="31" t="s">
        <v>754</v>
      </c>
      <c r="B73" s="31" t="str">
        <f>[1]basis!P70</f>
        <v>Limburg</v>
      </c>
      <c r="C73" s="31" t="str">
        <f>[1]basis!N70</f>
        <v>Dilsen-Stokkem</v>
      </c>
      <c r="D73" s="31" t="str">
        <f>[1]basis!D70</f>
        <v>De Meander</v>
      </c>
      <c r="E73" s="31" t="str">
        <f>[1]basis!F70</f>
        <v>MFC (Alpenroos + Egel)</v>
      </c>
      <c r="F73" s="31" t="str">
        <f>[1]basis!G70</f>
        <v>Stookplaatsrenovatie</v>
      </c>
      <c r="G73" s="34">
        <f>[1]basis!H70</f>
        <v>30000</v>
      </c>
      <c r="H73" s="35">
        <f>[1]basis!Z70</f>
        <v>43556</v>
      </c>
    </row>
    <row r="74" spans="1:8" s="15" customFormat="1" x14ac:dyDescent="0.25">
      <c r="A74" s="31" t="s">
        <v>755</v>
      </c>
      <c r="B74" s="31" t="str">
        <f>[1]basis!P71</f>
        <v>Brussel Hoofdstedelijk Gewest</v>
      </c>
      <c r="C74" s="31" t="str">
        <f>[1]basis!N71</f>
        <v>Sint-Pieters-Woluwe</v>
      </c>
      <c r="D74" s="31" t="str">
        <f>[1]basis!D71</f>
        <v>De Vogelzang</v>
      </c>
      <c r="E74" s="31" t="str">
        <f>[1]basis!F71</f>
        <v>CIG Vogelzang 41A</v>
      </c>
      <c r="F74" s="31" t="str">
        <f>[1]basis!G71</f>
        <v>Dakisolatie</v>
      </c>
      <c r="G74" s="34">
        <f>[1]basis!H71</f>
        <v>7777</v>
      </c>
      <c r="H74" s="35">
        <f>[1]basis!Z71</f>
        <v>43553</v>
      </c>
    </row>
    <row r="75" spans="1:8" s="15" customFormat="1" x14ac:dyDescent="0.25">
      <c r="A75" s="31" t="s">
        <v>756</v>
      </c>
      <c r="B75" s="31" t="str">
        <f>[1]basis!P72</f>
        <v>Brussel Hoofdstedelijk Gewest</v>
      </c>
      <c r="C75" s="31" t="str">
        <f>[1]basis!N72</f>
        <v>Sint-Pieters-Woluwe</v>
      </c>
      <c r="D75" s="31" t="str">
        <f>[1]basis!D72</f>
        <v>De Vogelzang</v>
      </c>
      <c r="E75" s="31" t="str">
        <f>[1]basis!F72</f>
        <v>CIG Vogelzang 41A</v>
      </c>
      <c r="F75" s="31" t="str">
        <f>[1]basis!G72</f>
        <v>Muurisolatie</v>
      </c>
      <c r="G75" s="34">
        <f>[1]basis!H72</f>
        <v>14385</v>
      </c>
      <c r="H75" s="35">
        <f>[1]basis!Z72</f>
        <v>43553</v>
      </c>
    </row>
    <row r="76" spans="1:8" s="15" customFormat="1" x14ac:dyDescent="0.25">
      <c r="A76" s="31" t="s">
        <v>757</v>
      </c>
      <c r="B76" s="31" t="str">
        <f>[1]basis!P73</f>
        <v>Brussel Hoofdstedelijk Gewest</v>
      </c>
      <c r="C76" s="31" t="str">
        <f>[1]basis!N73</f>
        <v>Sint-Pieters-Woluwe</v>
      </c>
      <c r="D76" s="31" t="str">
        <f>[1]basis!D73</f>
        <v>De Vogelzang</v>
      </c>
      <c r="E76" s="31" t="str">
        <f>[1]basis!F73</f>
        <v>CIG Vogelzang 41A</v>
      </c>
      <c r="F76" s="31" t="str">
        <f>[1]basis!G73</f>
        <v>Overige</v>
      </c>
      <c r="G76" s="34">
        <f>[1]basis!H73</f>
        <v>279</v>
      </c>
      <c r="H76" s="35">
        <f>[1]basis!Z73</f>
        <v>43553</v>
      </c>
    </row>
    <row r="77" spans="1:8" s="15" customFormat="1" x14ac:dyDescent="0.25">
      <c r="A77" s="31" t="s">
        <v>758</v>
      </c>
      <c r="B77" s="31" t="str">
        <f>[1]basis!P74</f>
        <v>Brussel Hoofdstedelijk Gewest</v>
      </c>
      <c r="C77" s="31" t="str">
        <f>[1]basis!N74</f>
        <v>Sint-Pieters-Woluwe</v>
      </c>
      <c r="D77" s="31" t="str">
        <f>[1]basis!D74</f>
        <v>De Vogelzang</v>
      </c>
      <c r="E77" s="31" t="str">
        <f>[1]basis!F74</f>
        <v>CIG Vogelzang 41A</v>
      </c>
      <c r="F77" s="31" t="str">
        <f>[1]basis!G74</f>
        <v>Renovatie SWW</v>
      </c>
      <c r="G77" s="34">
        <f>[1]basis!H74</f>
        <v>1457</v>
      </c>
      <c r="H77" s="35">
        <f>[1]basis!Z74</f>
        <v>43553</v>
      </c>
    </row>
    <row r="78" spans="1:8" s="15" customFormat="1" x14ac:dyDescent="0.25">
      <c r="A78" s="31" t="s">
        <v>759</v>
      </c>
      <c r="B78" s="31" t="str">
        <f>[1]basis!P75</f>
        <v>Brussel Hoofdstedelijk Gewest</v>
      </c>
      <c r="C78" s="31" t="str">
        <f>[1]basis!N75</f>
        <v>Sint-Pieters-Woluwe</v>
      </c>
      <c r="D78" s="31" t="str">
        <f>[1]basis!D75</f>
        <v>De Vogelzang</v>
      </c>
      <c r="E78" s="31" t="str">
        <f>[1]basis!F75</f>
        <v>CIG Vogelzang 41A</v>
      </c>
      <c r="F78" s="31" t="str">
        <f>[1]basis!G75</f>
        <v>Renovatie SWW</v>
      </c>
      <c r="G78" s="34">
        <f>[1]basis!H75</f>
        <v>1770</v>
      </c>
      <c r="H78" s="35">
        <f>[1]basis!Z75</f>
        <v>43553</v>
      </c>
    </row>
    <row r="79" spans="1:8" s="15" customFormat="1" x14ac:dyDescent="0.25">
      <c r="A79" s="31" t="s">
        <v>760</v>
      </c>
      <c r="B79" s="31" t="str">
        <f>[1]basis!P76</f>
        <v>Brussel Hoofdstedelijk Gewest</v>
      </c>
      <c r="C79" s="31" t="str">
        <f>[1]basis!N76</f>
        <v>Sint-Pieters-Woluwe</v>
      </c>
      <c r="D79" s="31" t="str">
        <f>[1]basis!D76</f>
        <v>De Vogelzang</v>
      </c>
      <c r="E79" s="31" t="str">
        <f>[1]basis!F76</f>
        <v>CIG Vogelzang 41A</v>
      </c>
      <c r="F79" s="31" t="str">
        <f>[1]basis!G76</f>
        <v>Stookplaatsrenovatie</v>
      </c>
      <c r="G79" s="34">
        <f>[1]basis!H76</f>
        <v>11739.42</v>
      </c>
      <c r="H79" s="35">
        <f>[1]basis!Z76</f>
        <v>43553</v>
      </c>
    </row>
    <row r="80" spans="1:8" s="15" customFormat="1" x14ac:dyDescent="0.25">
      <c r="A80" s="31" t="s">
        <v>761</v>
      </c>
      <c r="B80" s="31" t="str">
        <f>[1]basis!P77</f>
        <v>Brussel Hoofdstedelijk Gewest</v>
      </c>
      <c r="C80" s="31" t="str">
        <f>[1]basis!N77</f>
        <v>Sint-Pieters-Woluwe</v>
      </c>
      <c r="D80" s="31" t="str">
        <f>[1]basis!D77</f>
        <v>De Vogelzang</v>
      </c>
      <c r="E80" s="31" t="str">
        <f>[1]basis!F77</f>
        <v>CIG Vogelzang 41A</v>
      </c>
      <c r="F80" s="31" t="str">
        <f>[1]basis!G77</f>
        <v>Vloerisolatie</v>
      </c>
      <c r="G80" s="34">
        <f>[1]basis!H77</f>
        <v>2627</v>
      </c>
      <c r="H80" s="35">
        <f>[1]basis!Z77</f>
        <v>43553</v>
      </c>
    </row>
    <row r="81" spans="1:8" s="15" customFormat="1" x14ac:dyDescent="0.25">
      <c r="A81" s="31" t="s">
        <v>762</v>
      </c>
      <c r="B81" s="31" t="str">
        <f>[1]basis!P78</f>
        <v>West-Vlaanderen</v>
      </c>
      <c r="C81" s="31" t="str">
        <f>[1]basis!N78</f>
        <v>Vleteren</v>
      </c>
      <c r="D81" s="31" t="str">
        <f>[1]basis!D78</f>
        <v>De Walhoeve</v>
      </c>
      <c r="E81" s="31" t="str">
        <f>[1]basis!F78</f>
        <v>vzw De Walhoeve</v>
      </c>
      <c r="F81" s="31" t="str">
        <f>[1]basis!G78</f>
        <v>Isoleren pompen/kranen/hydraulica</v>
      </c>
      <c r="G81" s="34">
        <f>[1]basis!H78</f>
        <v>2661</v>
      </c>
      <c r="H81" s="35">
        <f>[1]basis!Z78</f>
        <v>43553</v>
      </c>
    </row>
    <row r="82" spans="1:8" s="15" customFormat="1" x14ac:dyDescent="0.25">
      <c r="A82" s="31" t="s">
        <v>763</v>
      </c>
      <c r="B82" s="31" t="str">
        <f>[1]basis!P79</f>
        <v>West-Vlaanderen</v>
      </c>
      <c r="C82" s="31" t="str">
        <f>[1]basis!N79</f>
        <v>Vleteren</v>
      </c>
      <c r="D82" s="31" t="str">
        <f>[1]basis!D79</f>
        <v>De Walhoeve</v>
      </c>
      <c r="E82" s="31" t="str">
        <f>[1]basis!F79</f>
        <v>vzw De Walhoeve</v>
      </c>
      <c r="F82" s="31" t="str">
        <f>[1]basis!G79</f>
        <v>Isoleren pompen/kranen/hydraulica</v>
      </c>
      <c r="G82" s="34">
        <f>[1]basis!H79</f>
        <v>1380</v>
      </c>
      <c r="H82" s="35">
        <f>[1]basis!Z79</f>
        <v>43553</v>
      </c>
    </row>
    <row r="83" spans="1:8" s="15" customFormat="1" x14ac:dyDescent="0.25">
      <c r="A83" s="31" t="s">
        <v>764</v>
      </c>
      <c r="B83" s="31" t="str">
        <f>[1]basis!P80</f>
        <v>West-Vlaanderen</v>
      </c>
      <c r="C83" s="31" t="str">
        <f>[1]basis!N80</f>
        <v>Vleteren</v>
      </c>
      <c r="D83" s="31" t="str">
        <f>[1]basis!D80</f>
        <v>De Walhoeve</v>
      </c>
      <c r="E83" s="31" t="str">
        <f>[1]basis!F80</f>
        <v>vzw De Walhoeve</v>
      </c>
      <c r="F83" s="31" t="str">
        <f>[1]basis!G80</f>
        <v>Schrijnwerkrenovatie</v>
      </c>
      <c r="G83" s="34">
        <f>[1]basis!H80</f>
        <v>18120</v>
      </c>
      <c r="H83" s="35">
        <f>[1]basis!Z80</f>
        <v>43553</v>
      </c>
    </row>
    <row r="84" spans="1:8" s="15" customFormat="1" x14ac:dyDescent="0.25">
      <c r="A84" s="31" t="s">
        <v>765</v>
      </c>
      <c r="B84" s="31" t="str">
        <f>[1]basis!P81</f>
        <v>West-Vlaanderen</v>
      </c>
      <c r="C84" s="31" t="str">
        <f>[1]basis!N81</f>
        <v>Hooglede</v>
      </c>
      <c r="D84" s="31" t="str">
        <f>[1]basis!D81</f>
        <v>Dominiek Savio Instituut, Centrum Voor Personen Met Een Handicap</v>
      </c>
      <c r="E84" s="31" t="str">
        <f>[1]basis!F81</f>
        <v>Verrekijker</v>
      </c>
      <c r="F84" s="31" t="str">
        <f>[1]basis!G81</f>
        <v>Muurisolatie</v>
      </c>
      <c r="G84" s="34">
        <f>[1]basis!H81</f>
        <v>3115</v>
      </c>
      <c r="H84" s="35">
        <f>[1]basis!Z81</f>
        <v>43556</v>
      </c>
    </row>
    <row r="85" spans="1:8" s="15" customFormat="1" x14ac:dyDescent="0.25">
      <c r="A85" s="31" t="s">
        <v>766</v>
      </c>
      <c r="B85" s="31" t="str">
        <f>[1]basis!P82</f>
        <v>West-Vlaanderen</v>
      </c>
      <c r="C85" s="31" t="str">
        <f>[1]basis!N82</f>
        <v>Diksmuide</v>
      </c>
      <c r="D85" s="31" t="str">
        <f>[1]basis!D82</f>
        <v>Duin En Polder</v>
      </c>
      <c r="E85" s="31" t="str">
        <f>[1]basis!F82</f>
        <v>Den Uytkant</v>
      </c>
      <c r="F85" s="31" t="str">
        <f>[1]basis!G82</f>
        <v>Sensibilisering</v>
      </c>
      <c r="G85" s="34">
        <f>[1]basis!H82</f>
        <v>324</v>
      </c>
      <c r="H85" s="35">
        <f>[1]basis!Z82</f>
        <v>43556</v>
      </c>
    </row>
    <row r="86" spans="1:8" s="15" customFormat="1" x14ac:dyDescent="0.25">
      <c r="A86" s="31" t="s">
        <v>767</v>
      </c>
      <c r="B86" s="31" t="str">
        <f>[1]basis!P83</f>
        <v>West-Vlaanderen</v>
      </c>
      <c r="C86" s="31" t="str">
        <f>[1]basis!N83</f>
        <v>Diksmuide</v>
      </c>
      <c r="D86" s="31" t="str">
        <f>[1]basis!D83</f>
        <v>Duin En Polder</v>
      </c>
      <c r="E86" s="31" t="str">
        <f>[1]basis!F83</f>
        <v>Den Uytkant</v>
      </c>
      <c r="F86" s="31" t="str">
        <f>[1]basis!G83</f>
        <v>Stookplaatsrenovatie</v>
      </c>
      <c r="G86" s="34">
        <f>[1]basis!H83</f>
        <v>28</v>
      </c>
      <c r="H86" s="35">
        <f>[1]basis!Z83</f>
        <v>43556</v>
      </c>
    </row>
    <row r="87" spans="1:8" s="15" customFormat="1" x14ac:dyDescent="0.25">
      <c r="A87" s="31" t="s">
        <v>768</v>
      </c>
      <c r="B87" s="31" t="str">
        <f>[1]basis!P84</f>
        <v>West-Vlaanderen</v>
      </c>
      <c r="C87" s="31" t="str">
        <f>[1]basis!N84</f>
        <v>Diksmuide</v>
      </c>
      <c r="D87" s="31" t="str">
        <f>[1]basis!D84</f>
        <v>Duin En Polder</v>
      </c>
      <c r="E87" s="31" t="str">
        <f>[1]basis!F84</f>
        <v>Het Atelier</v>
      </c>
      <c r="F87" s="31" t="str">
        <f>[1]basis!G84</f>
        <v>Gebouwisolatie</v>
      </c>
      <c r="G87" s="34">
        <f>[1]basis!H84</f>
        <v>3801</v>
      </c>
      <c r="H87" s="35">
        <f>[1]basis!Z84</f>
        <v>43556</v>
      </c>
    </row>
    <row r="88" spans="1:8" s="15" customFormat="1" x14ac:dyDescent="0.25">
      <c r="A88" s="31" t="s">
        <v>769</v>
      </c>
      <c r="B88" s="31" t="str">
        <f>[1]basis!P85</f>
        <v>West-Vlaanderen</v>
      </c>
      <c r="C88" s="31" t="str">
        <f>[1]basis!N85</f>
        <v>Diksmuide</v>
      </c>
      <c r="D88" s="31" t="str">
        <f>[1]basis!D85</f>
        <v>Duin En Polder</v>
      </c>
      <c r="E88" s="31" t="str">
        <f>[1]basis!F85</f>
        <v>Het Atelier</v>
      </c>
      <c r="F88" s="31" t="str">
        <f>[1]basis!G85</f>
        <v>Gebouwisolatie</v>
      </c>
      <c r="G88" s="34">
        <f>[1]basis!H85</f>
        <v>216</v>
      </c>
      <c r="H88" s="35">
        <f>[1]basis!Z85</f>
        <v>43556</v>
      </c>
    </row>
    <row r="89" spans="1:8" s="15" customFormat="1" x14ac:dyDescent="0.25">
      <c r="A89" s="31" t="s">
        <v>770</v>
      </c>
      <c r="B89" s="31" t="str">
        <f>[1]basis!P86</f>
        <v>West-Vlaanderen</v>
      </c>
      <c r="C89" s="31" t="str">
        <f>[1]basis!N86</f>
        <v>Diksmuide</v>
      </c>
      <c r="D89" s="31" t="str">
        <f>[1]basis!D86</f>
        <v>Duin En Polder</v>
      </c>
      <c r="E89" s="31" t="str">
        <f>[1]basis!F86</f>
        <v>Het Polderhuis</v>
      </c>
      <c r="F89" s="31" t="str">
        <f>[1]basis!G86</f>
        <v>Comfortverhoging</v>
      </c>
      <c r="G89" s="34">
        <f>[1]basis!H86</f>
        <v>352</v>
      </c>
      <c r="H89" s="35">
        <f>[1]basis!Z86</f>
        <v>43556</v>
      </c>
    </row>
    <row r="90" spans="1:8" s="15" customFormat="1" x14ac:dyDescent="0.25">
      <c r="A90" s="31" t="s">
        <v>771</v>
      </c>
      <c r="B90" s="31" t="str">
        <f>[1]basis!P87</f>
        <v>West-Vlaanderen</v>
      </c>
      <c r="C90" s="31" t="str">
        <f>[1]basis!N87</f>
        <v>Diksmuide</v>
      </c>
      <c r="D90" s="31" t="str">
        <f>[1]basis!D87</f>
        <v>Duin En Polder</v>
      </c>
      <c r="E90" s="31" t="str">
        <f>[1]basis!F87</f>
        <v>Hof ter Bloemmolens</v>
      </c>
      <c r="F90" s="31" t="str">
        <f>[1]basis!G87</f>
        <v>Stookplaatsrenovatie</v>
      </c>
      <c r="G90" s="34">
        <f>[1]basis!H87</f>
        <v>636</v>
      </c>
      <c r="H90" s="35">
        <f>[1]basis!Z87</f>
        <v>43556</v>
      </c>
    </row>
    <row r="91" spans="1:8" s="15" customFormat="1" x14ac:dyDescent="0.25">
      <c r="A91" s="31" t="s">
        <v>772</v>
      </c>
      <c r="B91" s="31" t="str">
        <f>[1]basis!P88</f>
        <v>West-Vlaanderen</v>
      </c>
      <c r="C91" s="31" t="str">
        <f>[1]basis!N88</f>
        <v>Diksmuide</v>
      </c>
      <c r="D91" s="31" t="str">
        <f>[1]basis!D88</f>
        <v>Duin En Polder</v>
      </c>
      <c r="E91" s="31" t="str">
        <f>[1]basis!F88</f>
        <v>Hof ter Bloemmolens 35</v>
      </c>
      <c r="F91" s="31" t="str">
        <f>[1]basis!G88</f>
        <v>Stookplaatsrenovatie</v>
      </c>
      <c r="G91" s="34">
        <f>[1]basis!H88</f>
        <v>453</v>
      </c>
      <c r="H91" s="35">
        <f>[1]basis!Z88</f>
        <v>43556</v>
      </c>
    </row>
    <row r="92" spans="1:8" s="15" customFormat="1" x14ac:dyDescent="0.25">
      <c r="A92" s="31" t="s">
        <v>773</v>
      </c>
      <c r="B92" s="31" t="str">
        <f>[1]basis!P89</f>
        <v>Antwerpen</v>
      </c>
      <c r="C92" s="31" t="str">
        <f>[1]basis!N89</f>
        <v>Antwerpen</v>
      </c>
      <c r="D92" s="31" t="str">
        <f>[1]basis!D89</f>
        <v>Elegast</v>
      </c>
      <c r="E92" s="31" t="str">
        <f>[1]basis!F89</f>
        <v>Harmonie</v>
      </c>
      <c r="F92" s="31" t="str">
        <f>[1]basis!G89</f>
        <v>Dakisolatie</v>
      </c>
      <c r="G92" s="34">
        <f>[1]basis!H89</f>
        <v>75000</v>
      </c>
      <c r="H92" s="35">
        <f>[1]basis!Z89</f>
        <v>43556</v>
      </c>
    </row>
    <row r="93" spans="1:8" s="15" customFormat="1" x14ac:dyDescent="0.25">
      <c r="A93" s="31" t="s">
        <v>774</v>
      </c>
      <c r="B93" s="31" t="str">
        <f>[1]basis!P90</f>
        <v>Antwerpen</v>
      </c>
      <c r="C93" s="31" t="str">
        <f>[1]basis!N90</f>
        <v>Antwerpen</v>
      </c>
      <c r="D93" s="31" t="str">
        <f>[1]basis!D90</f>
        <v>Elegast</v>
      </c>
      <c r="E93" s="31" t="str">
        <f>[1]basis!F90</f>
        <v>Harmonie</v>
      </c>
      <c r="F93" s="31" t="str">
        <f>[1]basis!G90</f>
        <v>Renovatie beglazing</v>
      </c>
      <c r="G93" s="34">
        <f>[1]basis!H90</f>
        <v>30000</v>
      </c>
      <c r="H93" s="35">
        <f>[1]basis!Z90</f>
        <v>43556</v>
      </c>
    </row>
    <row r="94" spans="1:8" s="15" customFormat="1" x14ac:dyDescent="0.25">
      <c r="A94" s="31" t="s">
        <v>775</v>
      </c>
      <c r="B94" s="31" t="str">
        <f>[1]basis!P91</f>
        <v>Antwerpen</v>
      </c>
      <c r="C94" s="31" t="str">
        <f>[1]basis!N91</f>
        <v>Mechelen</v>
      </c>
      <c r="D94" s="31" t="str">
        <f>[1]basis!D91</f>
        <v>Emmaüs</v>
      </c>
      <c r="E94" s="31" t="str">
        <f>[1]basis!F91</f>
        <v>Beschut Wonen Este (Gebouw 01/59)</v>
      </c>
      <c r="F94" s="31" t="str">
        <f>[1]basis!G91</f>
        <v>Isoleren leidingen</v>
      </c>
      <c r="G94" s="34">
        <f>[1]basis!H91</f>
        <v>55</v>
      </c>
      <c r="H94" s="35">
        <f>[1]basis!Z91</f>
        <v>43556</v>
      </c>
    </row>
    <row r="95" spans="1:8" s="15" customFormat="1" x14ac:dyDescent="0.25">
      <c r="A95" s="31" t="s">
        <v>776</v>
      </c>
      <c r="B95" s="31" t="str">
        <f>[1]basis!P92</f>
        <v>Antwerpen</v>
      </c>
      <c r="C95" s="31" t="str">
        <f>[1]basis!N92</f>
        <v>Mechelen</v>
      </c>
      <c r="D95" s="31" t="str">
        <f>[1]basis!D92</f>
        <v>Emmaüs</v>
      </c>
      <c r="E95" s="31" t="str">
        <f>[1]basis!F92</f>
        <v>Beschut Wonen Este (Gebouw 01/59)</v>
      </c>
      <c r="F95" s="31" t="str">
        <f>[1]basis!G92</f>
        <v>Isoleren pompen/kranen/hydraulica</v>
      </c>
      <c r="G95" s="34">
        <f>[1]basis!H92</f>
        <v>1590</v>
      </c>
      <c r="H95" s="35">
        <f>[1]basis!Z92</f>
        <v>43556</v>
      </c>
    </row>
    <row r="96" spans="1:8" s="15" customFormat="1" x14ac:dyDescent="0.25">
      <c r="A96" s="31" t="s">
        <v>777</v>
      </c>
      <c r="B96" s="31" t="str">
        <f>[1]basis!P93</f>
        <v>Antwerpen</v>
      </c>
      <c r="C96" s="31" t="str">
        <f>[1]basis!N93</f>
        <v>Mechelen</v>
      </c>
      <c r="D96" s="31" t="str">
        <f>[1]basis!D93</f>
        <v>Emmaüs</v>
      </c>
      <c r="E96" s="31" t="str">
        <f>[1]basis!F93</f>
        <v>Beschut Wonen Este (Gebouw 02/05)</v>
      </c>
      <c r="F96" s="31" t="str">
        <f>[1]basis!G93</f>
        <v>Isoleren pompen/kranen/hydraulica</v>
      </c>
      <c r="G96" s="34">
        <f>[1]basis!H93</f>
        <v>690</v>
      </c>
      <c r="H96" s="35">
        <f>[1]basis!Z93</f>
        <v>43556</v>
      </c>
    </row>
    <row r="97" spans="1:8" s="15" customFormat="1" x14ac:dyDescent="0.25">
      <c r="A97" s="31" t="s">
        <v>778</v>
      </c>
      <c r="B97" s="31" t="str">
        <f>[1]basis!P94</f>
        <v>Antwerpen</v>
      </c>
      <c r="C97" s="31" t="str">
        <f>[1]basis!N94</f>
        <v>Mechelen</v>
      </c>
      <c r="D97" s="31" t="str">
        <f>[1]basis!D94</f>
        <v>Emmaüs</v>
      </c>
      <c r="E97" s="31" t="str">
        <f>[1]basis!F94</f>
        <v>Beschut Wonen Este (Gebouw 02/31)</v>
      </c>
      <c r="F97" s="31" t="str">
        <f>[1]basis!G94</f>
        <v>Isoleren pompen/kranen/hydraulica</v>
      </c>
      <c r="G97" s="34">
        <f>[1]basis!H94</f>
        <v>900</v>
      </c>
      <c r="H97" s="35">
        <f>[1]basis!Z94</f>
        <v>43556</v>
      </c>
    </row>
    <row r="98" spans="1:8" s="15" customFormat="1" x14ac:dyDescent="0.25">
      <c r="A98" s="31" t="s">
        <v>779</v>
      </c>
      <c r="B98" s="31" t="str">
        <f>[1]basis!P95</f>
        <v>Antwerpen</v>
      </c>
      <c r="C98" s="31" t="str">
        <f>[1]basis!N95</f>
        <v>Mechelen</v>
      </c>
      <c r="D98" s="31" t="str">
        <f>[1]basis!D95</f>
        <v>Emmaüs</v>
      </c>
      <c r="E98" s="31" t="str">
        <f>[1]basis!F95</f>
        <v>Beschut Wonen Este (Gebouw 02/31)</v>
      </c>
      <c r="F98" s="31" t="str">
        <f>[1]basis!G95</f>
        <v>Vervangen pompen</v>
      </c>
      <c r="G98" s="34">
        <f>[1]basis!H95</f>
        <v>516</v>
      </c>
      <c r="H98" s="35">
        <f>[1]basis!Z95</f>
        <v>43556</v>
      </c>
    </row>
    <row r="99" spans="1:8" s="15" customFormat="1" x14ac:dyDescent="0.25">
      <c r="A99" s="31" t="s">
        <v>780</v>
      </c>
      <c r="B99" s="31" t="str">
        <f>[1]basis!P96</f>
        <v>Antwerpen</v>
      </c>
      <c r="C99" s="31" t="str">
        <f>[1]basis!N96</f>
        <v>Mechelen</v>
      </c>
      <c r="D99" s="31" t="str">
        <f>[1]basis!D96</f>
        <v>Emmaüs</v>
      </c>
      <c r="E99" s="31" t="str">
        <f>[1]basis!F96</f>
        <v>Beschut Wonen Este (Gebouw 03/01)</v>
      </c>
      <c r="F99" s="31" t="str">
        <f>[1]basis!G96</f>
        <v>Isoleren pompen/kranen/hydraulica</v>
      </c>
      <c r="G99" s="34">
        <f>[1]basis!H96</f>
        <v>300</v>
      </c>
      <c r="H99" s="35">
        <f>[1]basis!Z96</f>
        <v>43556</v>
      </c>
    </row>
    <row r="100" spans="1:8" s="15" customFormat="1" x14ac:dyDescent="0.25">
      <c r="A100" s="31" t="s">
        <v>781</v>
      </c>
      <c r="B100" s="31" t="str">
        <f>[1]basis!P97</f>
        <v>Antwerpen</v>
      </c>
      <c r="C100" s="31" t="str">
        <f>[1]basis!N97</f>
        <v>Mechelen</v>
      </c>
      <c r="D100" s="31" t="str">
        <f>[1]basis!D97</f>
        <v>Emmaüs</v>
      </c>
      <c r="E100" s="31" t="str">
        <f>[1]basis!F97</f>
        <v>Beschut Wonen Este (Gebouw 03/01)</v>
      </c>
      <c r="F100" s="31" t="str">
        <f>[1]basis!G97</f>
        <v>Vervangen pompen</v>
      </c>
      <c r="G100" s="34">
        <f>[1]basis!H97</f>
        <v>450</v>
      </c>
      <c r="H100" s="35">
        <f>[1]basis!Z97</f>
        <v>43556</v>
      </c>
    </row>
    <row r="101" spans="1:8" s="15" customFormat="1" x14ac:dyDescent="0.25">
      <c r="A101" s="31" t="s">
        <v>782</v>
      </c>
      <c r="B101" s="31" t="str">
        <f>[1]basis!P98</f>
        <v>Antwerpen</v>
      </c>
      <c r="C101" s="31" t="str">
        <f>[1]basis!N98</f>
        <v>Mechelen</v>
      </c>
      <c r="D101" s="31" t="str">
        <f>[1]basis!D98</f>
        <v>Emmaüs</v>
      </c>
      <c r="E101" s="31" t="str">
        <f>[1]basis!F98</f>
        <v>CKG (Gebouw 02/03)</v>
      </c>
      <c r="F101" s="31" t="str">
        <f>[1]basis!G98</f>
        <v>Isoleren leidingen</v>
      </c>
      <c r="G101" s="34">
        <f>[1]basis!H98</f>
        <v>138</v>
      </c>
      <c r="H101" s="35">
        <f>[1]basis!Z98</f>
        <v>43556</v>
      </c>
    </row>
    <row r="102" spans="1:8" s="15" customFormat="1" x14ac:dyDescent="0.25">
      <c r="A102" s="31" t="s">
        <v>783</v>
      </c>
      <c r="B102" s="31" t="str">
        <f>[1]basis!P99</f>
        <v>Antwerpen</v>
      </c>
      <c r="C102" s="31" t="str">
        <f>[1]basis!N99</f>
        <v>Mechelen</v>
      </c>
      <c r="D102" s="31" t="str">
        <f>[1]basis!D99</f>
        <v>Emmaüs</v>
      </c>
      <c r="E102" s="31" t="str">
        <f>[1]basis!F99</f>
        <v>CKG (Gebouw 02/03)</v>
      </c>
      <c r="F102" s="31" t="str">
        <f>[1]basis!G99</f>
        <v>Isoleren pompen/kranen/hydraulica</v>
      </c>
      <c r="G102" s="34">
        <f>[1]basis!H99</f>
        <v>4200</v>
      </c>
      <c r="H102" s="35">
        <f>[1]basis!Z99</f>
        <v>43556</v>
      </c>
    </row>
    <row r="103" spans="1:8" s="15" customFormat="1" x14ac:dyDescent="0.25">
      <c r="A103" s="31" t="s">
        <v>784</v>
      </c>
      <c r="B103" s="31" t="str">
        <f>[1]basis!P100</f>
        <v>Antwerpen</v>
      </c>
      <c r="C103" s="31" t="str">
        <f>[1]basis!N100</f>
        <v>Mechelen</v>
      </c>
      <c r="D103" s="31" t="str">
        <f>[1]basis!D100</f>
        <v>Emmaüs</v>
      </c>
      <c r="E103" s="31" t="str">
        <f>[1]basis!F100</f>
        <v>CKG (Gebouw 02/03)</v>
      </c>
      <c r="F103" s="31" t="str">
        <f>[1]basis!G100</f>
        <v>Vervangen pompen</v>
      </c>
      <c r="G103" s="34">
        <f>[1]basis!H100</f>
        <v>4800</v>
      </c>
      <c r="H103" s="35">
        <f>[1]basis!Z100</f>
        <v>43556</v>
      </c>
    </row>
    <row r="104" spans="1:8" s="15" customFormat="1" x14ac:dyDescent="0.25">
      <c r="A104" s="31" t="s">
        <v>785</v>
      </c>
      <c r="B104" s="31" t="str">
        <f>[1]basis!P101</f>
        <v>Antwerpen</v>
      </c>
      <c r="C104" s="31" t="str">
        <f>[1]basis!N101</f>
        <v>Mechelen</v>
      </c>
      <c r="D104" s="31" t="str">
        <f>[1]basis!D101</f>
        <v>Emmaüs</v>
      </c>
      <c r="E104" s="31" t="str">
        <f>[1]basis!F101</f>
        <v>DVC 't Zwart Goor (Amanis)</v>
      </c>
      <c r="F104" s="31" t="str">
        <f>[1]basis!G101</f>
        <v>Zonneboiler</v>
      </c>
      <c r="G104" s="34">
        <f>[1]basis!H101</f>
        <v>30000</v>
      </c>
      <c r="H104" s="35">
        <f>[1]basis!Z101</f>
        <v>43556</v>
      </c>
    </row>
    <row r="105" spans="1:8" s="15" customFormat="1" x14ac:dyDescent="0.25">
      <c r="A105" s="31" t="s">
        <v>786</v>
      </c>
      <c r="B105" s="31" t="str">
        <f>[1]basis!P102</f>
        <v>Antwerpen</v>
      </c>
      <c r="C105" s="31" t="str">
        <f>[1]basis!N102</f>
        <v>Mechelen</v>
      </c>
      <c r="D105" s="31" t="str">
        <f>[1]basis!D102</f>
        <v>Emmaüs</v>
      </c>
      <c r="E105" s="31" t="str">
        <f>[1]basis!F102</f>
        <v>Jeugdzorg Emmaüs (Griffoen)</v>
      </c>
      <c r="F105" s="31" t="str">
        <f>[1]basis!G102</f>
        <v>Dakisolatie</v>
      </c>
      <c r="G105" s="34">
        <f>[1]basis!H102</f>
        <v>7320</v>
      </c>
      <c r="H105" s="35">
        <f>[1]basis!Z102</f>
        <v>43556</v>
      </c>
    </row>
    <row r="106" spans="1:8" s="15" customFormat="1" x14ac:dyDescent="0.25">
      <c r="A106" s="31" t="s">
        <v>787</v>
      </c>
      <c r="B106" s="31" t="str">
        <f>[1]basis!P103</f>
        <v>Antwerpen</v>
      </c>
      <c r="C106" s="31" t="str">
        <f>[1]basis!N103</f>
        <v>Mechelen</v>
      </c>
      <c r="D106" s="31" t="str">
        <f>[1]basis!D103</f>
        <v>Emmaüs</v>
      </c>
      <c r="E106" s="31" t="str">
        <f>[1]basis!F103</f>
        <v>Jeugdzorg Emmaüs (Griffoen)</v>
      </c>
      <c r="F106" s="31" t="str">
        <f>[1]basis!G103</f>
        <v>Stookplaatsrenovatie</v>
      </c>
      <c r="G106" s="34">
        <f>[1]basis!H103</f>
        <v>24000</v>
      </c>
      <c r="H106" s="35">
        <f>[1]basis!Z103</f>
        <v>43556</v>
      </c>
    </row>
    <row r="107" spans="1:8" s="15" customFormat="1" x14ac:dyDescent="0.25">
      <c r="A107" s="31" t="s">
        <v>788</v>
      </c>
      <c r="B107" s="31" t="str">
        <f>[1]basis!P104</f>
        <v>Antwerpen</v>
      </c>
      <c r="C107" s="31" t="str">
        <f>[1]basis!N104</f>
        <v>Mechelen</v>
      </c>
      <c r="D107" s="31" t="str">
        <f>[1]basis!D104</f>
        <v>Emmaüs</v>
      </c>
      <c r="E107" s="31" t="str">
        <f>[1]basis!F104</f>
        <v>Jeugdzorg Emmaüs (Griffoen)</v>
      </c>
      <c r="F107" s="31" t="str">
        <f>[1]basis!G104</f>
        <v>Stookplaatsrenovatie</v>
      </c>
      <c r="G107" s="34">
        <f>[1]basis!H104</f>
        <v>14400</v>
      </c>
      <c r="H107" s="35">
        <f>[1]basis!Z104</f>
        <v>43556</v>
      </c>
    </row>
    <row r="108" spans="1:8" s="15" customFormat="1" x14ac:dyDescent="0.25">
      <c r="A108" s="31" t="s">
        <v>789</v>
      </c>
      <c r="B108" s="31" t="str">
        <f>[1]basis!P105</f>
        <v>Antwerpen</v>
      </c>
      <c r="C108" s="31" t="str">
        <f>[1]basis!N105</f>
        <v>Mechelen</v>
      </c>
      <c r="D108" s="31" t="str">
        <f>[1]basis!D105</f>
        <v>Emmaüs</v>
      </c>
      <c r="E108" s="31" t="str">
        <f>[1]basis!F105</f>
        <v>Jeugdzorg Emmaüs (Studiosysteem)</v>
      </c>
      <c r="F108" s="31" t="str">
        <f>[1]basis!G105</f>
        <v>Stookplaatsrenovatie</v>
      </c>
      <c r="G108" s="34">
        <f>[1]basis!H105</f>
        <v>7800</v>
      </c>
      <c r="H108" s="35">
        <f>[1]basis!Z105</f>
        <v>43556</v>
      </c>
    </row>
    <row r="109" spans="1:8" s="15" customFormat="1" x14ac:dyDescent="0.25">
      <c r="A109" s="31" t="s">
        <v>790</v>
      </c>
      <c r="B109" s="31" t="str">
        <f>[1]basis!P106</f>
        <v>Antwerpen</v>
      </c>
      <c r="C109" s="31" t="str">
        <f>[1]basis!N106</f>
        <v>Mechelen</v>
      </c>
      <c r="D109" s="31" t="str">
        <f>[1]basis!D106</f>
        <v>Emmaüs</v>
      </c>
      <c r="E109" s="31" t="str">
        <f>[1]basis!F106</f>
        <v>Jeugdzorg Emmaüs (Villa)</v>
      </c>
      <c r="F109" s="31" t="str">
        <f>[1]basis!G106</f>
        <v>Dakisolatie</v>
      </c>
      <c r="G109" s="34">
        <f>[1]basis!H106</f>
        <v>1584</v>
      </c>
      <c r="H109" s="35">
        <f>[1]basis!Z106</f>
        <v>43556</v>
      </c>
    </row>
    <row r="110" spans="1:8" s="15" customFormat="1" x14ac:dyDescent="0.25">
      <c r="A110" s="31" t="s">
        <v>791</v>
      </c>
      <c r="B110" s="31" t="str">
        <f>[1]basis!P107</f>
        <v>Antwerpen</v>
      </c>
      <c r="C110" s="31" t="str">
        <f>[1]basis!N107</f>
        <v>Mechelen</v>
      </c>
      <c r="D110" s="31" t="str">
        <f>[1]basis!D107</f>
        <v>Emmaüs</v>
      </c>
      <c r="E110" s="31" t="str">
        <f>[1]basis!F107</f>
        <v>Jeugdzorg Emmaüs (Villa)</v>
      </c>
      <c r="F110" s="31" t="str">
        <f>[1]basis!G107</f>
        <v>Renovatie beglazing</v>
      </c>
      <c r="G110" s="34">
        <f>[1]basis!H107</f>
        <v>5100</v>
      </c>
      <c r="H110" s="35">
        <f>[1]basis!Z107</f>
        <v>43556</v>
      </c>
    </row>
    <row r="111" spans="1:8" s="15" customFormat="1" x14ac:dyDescent="0.25">
      <c r="A111" s="31" t="s">
        <v>792</v>
      </c>
      <c r="B111" s="31" t="str">
        <f>[1]basis!P108</f>
        <v>Antwerpen</v>
      </c>
      <c r="C111" s="31" t="str">
        <f>[1]basis!N108</f>
        <v>Mechelen</v>
      </c>
      <c r="D111" s="31" t="str">
        <f>[1]basis!D108</f>
        <v>Emmaüs</v>
      </c>
      <c r="E111" s="31" t="str">
        <f>[1]basis!F108</f>
        <v>Kinderdagverblijf De Hummeltjes (Gebouw 01/30)</v>
      </c>
      <c r="F111" s="31" t="str">
        <f>[1]basis!G108</f>
        <v>Isoleren pompen/kranen/hydraulica</v>
      </c>
      <c r="G111" s="34">
        <f>[1]basis!H108</f>
        <v>3300</v>
      </c>
      <c r="H111" s="35">
        <f>[1]basis!Z108</f>
        <v>43556</v>
      </c>
    </row>
    <row r="112" spans="1:8" s="15" customFormat="1" x14ac:dyDescent="0.25">
      <c r="A112" s="31" t="s">
        <v>793</v>
      </c>
      <c r="B112" s="31" t="str">
        <f>[1]basis!P109</f>
        <v>Antwerpen</v>
      </c>
      <c r="C112" s="31" t="str">
        <f>[1]basis!N109</f>
        <v>Mechelen</v>
      </c>
      <c r="D112" s="31" t="str">
        <f>[1]basis!D109</f>
        <v>Emmaüs</v>
      </c>
      <c r="E112" s="31" t="str">
        <f>[1]basis!F109</f>
        <v>Merksplas villa 3&amp;4</v>
      </c>
      <c r="F112" s="31" t="str">
        <f>[1]basis!G109</f>
        <v>Renovatie SWW</v>
      </c>
      <c r="G112" s="34">
        <f>[1]basis!H109</f>
        <v>5400</v>
      </c>
      <c r="H112" s="35">
        <f>[1]basis!Z109</f>
        <v>43556</v>
      </c>
    </row>
    <row r="113" spans="1:8" s="15" customFormat="1" x14ac:dyDescent="0.25">
      <c r="A113" s="31" t="s">
        <v>794</v>
      </c>
      <c r="B113" s="31" t="str">
        <f>[1]basis!P110</f>
        <v>Antwerpen</v>
      </c>
      <c r="C113" s="31" t="str">
        <f>[1]basis!N110</f>
        <v>Mechelen</v>
      </c>
      <c r="D113" s="31" t="str">
        <f>[1]basis!D110</f>
        <v>Emmaüs</v>
      </c>
      <c r="E113" s="31" t="str">
        <f>[1]basis!F110</f>
        <v>Psychatrisch Verzorgingstehuis Duffel (Gebouw 01/50)</v>
      </c>
      <c r="F113" s="31" t="str">
        <f>[1]basis!G110</f>
        <v>Isoleren leidingen</v>
      </c>
      <c r="G113" s="34">
        <f>[1]basis!H110</f>
        <v>152</v>
      </c>
      <c r="H113" s="35">
        <f>[1]basis!Z110</f>
        <v>43556</v>
      </c>
    </row>
    <row r="114" spans="1:8" s="15" customFormat="1" x14ac:dyDescent="0.25">
      <c r="A114" s="31" t="s">
        <v>795</v>
      </c>
      <c r="B114" s="31" t="str">
        <f>[1]basis!P111</f>
        <v>Antwerpen</v>
      </c>
      <c r="C114" s="31" t="str">
        <f>[1]basis!N111</f>
        <v>Mechelen</v>
      </c>
      <c r="D114" s="31" t="str">
        <f>[1]basis!D111</f>
        <v>Emmaüs</v>
      </c>
      <c r="E114" s="31" t="str">
        <f>[1]basis!F111</f>
        <v>Psychatrisch Verzorgingstehuis Duffel (Gebouw 01/50)</v>
      </c>
      <c r="F114" s="31" t="str">
        <f>[1]basis!G111</f>
        <v>Isoleren pompen/kranen/hydraulica</v>
      </c>
      <c r="G114" s="34">
        <f>[1]basis!H111</f>
        <v>2915</v>
      </c>
      <c r="H114" s="35">
        <f>[1]basis!Z111</f>
        <v>43556</v>
      </c>
    </row>
    <row r="115" spans="1:8" s="15" customFormat="1" x14ac:dyDescent="0.25">
      <c r="A115" s="31" t="s">
        <v>796</v>
      </c>
      <c r="B115" s="31" t="str">
        <f>[1]basis!P112</f>
        <v>Antwerpen</v>
      </c>
      <c r="C115" s="31" t="str">
        <f>[1]basis!N112</f>
        <v>Mechelen</v>
      </c>
      <c r="D115" s="31" t="str">
        <f>[1]basis!D112</f>
        <v>Emmaüs</v>
      </c>
      <c r="E115" s="31" t="str">
        <f>[1]basis!F112</f>
        <v>Psychatrisch Verzorgingstehuis Duffel (Gebouw 01/50)</v>
      </c>
      <c r="F115" s="31" t="str">
        <f>[1]basis!G112</f>
        <v>Renovatie ventilatie</v>
      </c>
      <c r="G115" s="34">
        <f>[1]basis!H112</f>
        <v>36000</v>
      </c>
      <c r="H115" s="35">
        <f>[1]basis!Z112</f>
        <v>43556</v>
      </c>
    </row>
    <row r="116" spans="1:8" s="15" customFormat="1" x14ac:dyDescent="0.25">
      <c r="A116" s="31" t="s">
        <v>797</v>
      </c>
      <c r="B116" s="31" t="str">
        <f>[1]basis!P113</f>
        <v>Antwerpen</v>
      </c>
      <c r="C116" s="31" t="str">
        <f>[1]basis!N113</f>
        <v>Mechelen</v>
      </c>
      <c r="D116" s="31" t="str">
        <f>[1]basis!D113</f>
        <v>Emmaüs</v>
      </c>
      <c r="E116" s="31" t="str">
        <f>[1]basis!F113</f>
        <v>Psychatrisch Verzorgingstehuis Duffel (Gebouw 01/50)</v>
      </c>
      <c r="F116" s="31" t="str">
        <f>[1]basis!G113</f>
        <v>Vervangen pompen</v>
      </c>
      <c r="G116" s="34">
        <f>[1]basis!H113</f>
        <v>1770</v>
      </c>
      <c r="H116" s="35">
        <f>[1]basis!Z113</f>
        <v>43556</v>
      </c>
    </row>
    <row r="117" spans="1:8" s="15" customFormat="1" x14ac:dyDescent="0.25">
      <c r="A117" s="31" t="s">
        <v>798</v>
      </c>
      <c r="B117" s="31" t="str">
        <f>[1]basis!P114</f>
        <v>Antwerpen</v>
      </c>
      <c r="C117" s="31" t="str">
        <f>[1]basis!N114</f>
        <v>Mechelen</v>
      </c>
      <c r="D117" s="31" t="str">
        <f>[1]basis!D114</f>
        <v>Emmaüs</v>
      </c>
      <c r="E117" s="31" t="str">
        <f>[1]basis!F114</f>
        <v>Psychiatrisch Ziekenhuis Duffel (Gebouw 03)</v>
      </c>
      <c r="F117" s="31" t="str">
        <f>[1]basis!G114</f>
        <v>Regeltechn. verwarming</v>
      </c>
      <c r="G117" s="34">
        <f>[1]basis!H114</f>
        <v>239</v>
      </c>
      <c r="H117" s="35">
        <f>[1]basis!Z114</f>
        <v>43556</v>
      </c>
    </row>
    <row r="118" spans="1:8" s="15" customFormat="1" x14ac:dyDescent="0.25">
      <c r="A118" s="31" t="s">
        <v>799</v>
      </c>
      <c r="B118" s="31" t="str">
        <f>[1]basis!P115</f>
        <v>Antwerpen</v>
      </c>
      <c r="C118" s="31" t="str">
        <f>[1]basis!N115</f>
        <v>Mechelen</v>
      </c>
      <c r="D118" s="31" t="str">
        <f>[1]basis!D115</f>
        <v>Emmaüs</v>
      </c>
      <c r="E118" s="31" t="str">
        <f>[1]basis!F115</f>
        <v>Psychiatrisch Ziekenhuis Duffel (Gebouw 03)</v>
      </c>
      <c r="F118" s="31" t="str">
        <f>[1]basis!G115</f>
        <v>Vervangen pompen</v>
      </c>
      <c r="G118" s="34">
        <f>[1]basis!H115</f>
        <v>459</v>
      </c>
      <c r="H118" s="35">
        <f>[1]basis!Z115</f>
        <v>43556</v>
      </c>
    </row>
    <row r="119" spans="1:8" s="15" customFormat="1" x14ac:dyDescent="0.25">
      <c r="A119" s="31" t="s">
        <v>800</v>
      </c>
      <c r="B119" s="31" t="str">
        <f>[1]basis!P116</f>
        <v>Antwerpen</v>
      </c>
      <c r="C119" s="31" t="str">
        <f>[1]basis!N116</f>
        <v>Mechelen</v>
      </c>
      <c r="D119" s="31" t="str">
        <f>[1]basis!D116</f>
        <v>Emmaüs</v>
      </c>
      <c r="E119" s="31" t="str">
        <f>[1]basis!F116</f>
        <v>Psychiatrisch Ziekenhuis Duffel (Gebouw 04)</v>
      </c>
      <c r="F119" s="31" t="str">
        <f>[1]basis!G116</f>
        <v>Isoleren leidingen</v>
      </c>
      <c r="G119" s="34">
        <f>[1]basis!H116</f>
        <v>240</v>
      </c>
      <c r="H119" s="35">
        <f>[1]basis!Z116</f>
        <v>43556</v>
      </c>
    </row>
    <row r="120" spans="1:8" s="15" customFormat="1" x14ac:dyDescent="0.25">
      <c r="A120" s="31" t="s">
        <v>801</v>
      </c>
      <c r="B120" s="31" t="str">
        <f>[1]basis!P117</f>
        <v>Antwerpen</v>
      </c>
      <c r="C120" s="31" t="str">
        <f>[1]basis!N117</f>
        <v>Mechelen</v>
      </c>
      <c r="D120" s="31" t="str">
        <f>[1]basis!D117</f>
        <v>Emmaüs</v>
      </c>
      <c r="E120" s="31" t="str">
        <f>[1]basis!F117</f>
        <v>Psychiatrisch Ziekenhuis Duffel (Gebouw 04)</v>
      </c>
      <c r="F120" s="31" t="str">
        <f>[1]basis!G117</f>
        <v>Regeltechn. verwarming</v>
      </c>
      <c r="G120" s="34">
        <f>[1]basis!H117</f>
        <v>870</v>
      </c>
      <c r="H120" s="35">
        <f>[1]basis!Z117</f>
        <v>43556</v>
      </c>
    </row>
    <row r="121" spans="1:8" s="15" customFormat="1" x14ac:dyDescent="0.25">
      <c r="A121" s="31" t="s">
        <v>802</v>
      </c>
      <c r="B121" s="31" t="str">
        <f>[1]basis!P118</f>
        <v>Antwerpen</v>
      </c>
      <c r="C121" s="31" t="str">
        <f>[1]basis!N118</f>
        <v>Mechelen</v>
      </c>
      <c r="D121" s="31" t="str">
        <f>[1]basis!D118</f>
        <v>Emmaüs</v>
      </c>
      <c r="E121" s="31" t="str">
        <f>[1]basis!F118</f>
        <v>Psychiatrisch Ziekenhuis Duffel (Gebouw 04)</v>
      </c>
      <c r="F121" s="31" t="str">
        <f>[1]basis!G118</f>
        <v>Renovatie SWW</v>
      </c>
      <c r="G121" s="34">
        <f>[1]basis!H118</f>
        <v>420</v>
      </c>
      <c r="H121" s="35">
        <f>[1]basis!Z118</f>
        <v>43556</v>
      </c>
    </row>
    <row r="122" spans="1:8" s="15" customFormat="1" x14ac:dyDescent="0.25">
      <c r="A122" s="31" t="s">
        <v>803</v>
      </c>
      <c r="B122" s="31" t="str">
        <f>[1]basis!P119</f>
        <v>Antwerpen</v>
      </c>
      <c r="C122" s="31" t="str">
        <f>[1]basis!N119</f>
        <v>Mechelen</v>
      </c>
      <c r="D122" s="31" t="str">
        <f>[1]basis!D119</f>
        <v>Emmaüs</v>
      </c>
      <c r="E122" s="31" t="str">
        <f>[1]basis!F119</f>
        <v>Psychiatrisch Ziekenhuis Duffel (Gebouw 05)</v>
      </c>
      <c r="F122" s="31" t="str">
        <f>[1]basis!G119</f>
        <v>Isoleren pompen/kranen/hydraulica</v>
      </c>
      <c r="G122" s="34">
        <f>[1]basis!H119</f>
        <v>198</v>
      </c>
      <c r="H122" s="35">
        <f>[1]basis!Z119</f>
        <v>43556</v>
      </c>
    </row>
    <row r="123" spans="1:8" s="15" customFormat="1" x14ac:dyDescent="0.25">
      <c r="A123" s="31" t="s">
        <v>804</v>
      </c>
      <c r="B123" s="31" t="str">
        <f>[1]basis!P120</f>
        <v>Antwerpen</v>
      </c>
      <c r="C123" s="31" t="str">
        <f>[1]basis!N120</f>
        <v>Mechelen</v>
      </c>
      <c r="D123" s="31" t="str">
        <f>[1]basis!D120</f>
        <v>Emmaüs</v>
      </c>
      <c r="E123" s="31" t="str">
        <f>[1]basis!F120</f>
        <v>Sint-Jozef</v>
      </c>
      <c r="F123" s="31" t="str">
        <f>[1]basis!G120</f>
        <v>Vervangen pompen</v>
      </c>
      <c r="G123" s="34">
        <f>[1]basis!H120</f>
        <v>5100</v>
      </c>
      <c r="H123" s="35">
        <f>[1]basis!Z120</f>
        <v>43556</v>
      </c>
    </row>
    <row r="124" spans="1:8" s="15" customFormat="1" x14ac:dyDescent="0.25">
      <c r="A124" s="31" t="s">
        <v>805</v>
      </c>
      <c r="B124" s="31" t="str">
        <f>[1]basis!P121</f>
        <v>Antwerpen</v>
      </c>
      <c r="C124" s="31" t="str">
        <f>[1]basis!N121</f>
        <v>Mechelen</v>
      </c>
      <c r="D124" s="31" t="str">
        <f>[1]basis!D121</f>
        <v>Emmaüs</v>
      </c>
      <c r="E124" s="31" t="str">
        <f>[1]basis!F121</f>
        <v>WZC Ten Kerselaere</v>
      </c>
      <c r="F124" s="31" t="str">
        <f>[1]basis!G121</f>
        <v>Regeltechn. ventilatie</v>
      </c>
      <c r="G124" s="34">
        <f>[1]basis!H121</f>
        <v>26043</v>
      </c>
      <c r="H124" s="35">
        <f>[1]basis!Z121</f>
        <v>43556</v>
      </c>
    </row>
    <row r="125" spans="1:8" s="15" customFormat="1" x14ac:dyDescent="0.25">
      <c r="A125" s="31" t="s">
        <v>806</v>
      </c>
      <c r="B125" s="31" t="str">
        <f>[1]basis!P122</f>
        <v>Antwerpen</v>
      </c>
      <c r="C125" s="31" t="str">
        <f>[1]basis!N122</f>
        <v>Mechelen</v>
      </c>
      <c r="D125" s="31" t="str">
        <f>[1]basis!D122</f>
        <v>Emmaüs</v>
      </c>
      <c r="E125" s="31" t="str">
        <f>[1]basis!F122</f>
        <v>WZH Ambroos</v>
      </c>
      <c r="F125" s="31" t="str">
        <f>[1]basis!G122</f>
        <v>Zonneboiler</v>
      </c>
      <c r="G125" s="34">
        <f>[1]basis!H122</f>
        <v>27000</v>
      </c>
      <c r="H125" s="35">
        <f>[1]basis!Z122</f>
        <v>43556</v>
      </c>
    </row>
    <row r="126" spans="1:8" s="15" customFormat="1" x14ac:dyDescent="0.25">
      <c r="A126" s="31" t="s">
        <v>807</v>
      </c>
      <c r="B126" s="31" t="str">
        <f>[1]basis!P123</f>
        <v>Antwerpen</v>
      </c>
      <c r="C126" s="31" t="str">
        <f>[1]basis!N123</f>
        <v>Mechelen</v>
      </c>
      <c r="D126" s="31" t="str">
        <f>[1]basis!D123</f>
        <v>Emmaüs</v>
      </c>
      <c r="E126" s="31" t="str">
        <f>[1]basis!F123</f>
        <v>WZH Hof van Arenberg (Tabor, Hofke, Vita)</v>
      </c>
      <c r="F126" s="31" t="str">
        <f>[1]basis!G123</f>
        <v>Isoleren pompen/kranen/hydraulica</v>
      </c>
      <c r="G126" s="34">
        <f>[1]basis!H123</f>
        <v>9248</v>
      </c>
      <c r="H126" s="35">
        <f>[1]basis!Z123</f>
        <v>43556</v>
      </c>
    </row>
    <row r="127" spans="1:8" s="15" customFormat="1" x14ac:dyDescent="0.25">
      <c r="A127" s="31" t="s">
        <v>808</v>
      </c>
      <c r="B127" s="31" t="str">
        <f>[1]basis!P124</f>
        <v>West-Vlaanderen</v>
      </c>
      <c r="C127" s="31" t="str">
        <f>[1]basis!N124</f>
        <v>Brugge</v>
      </c>
      <c r="D127" s="31" t="str">
        <f>[1]basis!D124</f>
        <v>Gezondheidszorg 'Bermhertigheid Jesu'</v>
      </c>
      <c r="E127" s="31" t="str">
        <f>[1]basis!F124</f>
        <v>Psychiatrisch Ziekenhuis H. Hart</v>
      </c>
      <c r="F127" s="31" t="str">
        <f>[1]basis!G124</f>
        <v>Vervangen pompen</v>
      </c>
      <c r="G127" s="34">
        <f>[1]basis!H124</f>
        <v>10418</v>
      </c>
      <c r="H127" s="35">
        <f>[1]basis!Z124</f>
        <v>43552</v>
      </c>
    </row>
    <row r="128" spans="1:8" s="15" customFormat="1" x14ac:dyDescent="0.25">
      <c r="A128" s="31" t="s">
        <v>809</v>
      </c>
      <c r="B128" s="31" t="str">
        <f>[1]basis!P125</f>
        <v>West-Vlaanderen</v>
      </c>
      <c r="C128" s="31" t="str">
        <f>[1]basis!N125</f>
        <v>Brugge</v>
      </c>
      <c r="D128" s="31" t="str">
        <f>[1]basis!D125</f>
        <v>Gezondheidszorg 'Bermhertigheid Jesu'</v>
      </c>
      <c r="E128" s="31" t="str">
        <f>[1]basis!F125</f>
        <v>Psychiatrisch Ziekenhuis H. Hart</v>
      </c>
      <c r="F128" s="31" t="str">
        <f>[1]basis!G125</f>
        <v>WKK</v>
      </c>
      <c r="G128" s="34">
        <f>[1]basis!H125</f>
        <v>48725</v>
      </c>
      <c r="H128" s="35">
        <f>[1]basis!Z125</f>
        <v>43724</v>
      </c>
    </row>
    <row r="129" spans="1:8" s="15" customFormat="1" x14ac:dyDescent="0.25">
      <c r="A129" s="31" t="s">
        <v>809</v>
      </c>
      <c r="B129" s="31" t="str">
        <f>[1]basis!P126</f>
        <v>West-Vlaanderen</v>
      </c>
      <c r="C129" s="31" t="str">
        <f>[1]basis!N126</f>
        <v>Brugge</v>
      </c>
      <c r="D129" s="31" t="str">
        <f>[1]basis!D126</f>
        <v>Gezondheidszorg 'Bermhertigheid Jesu'</v>
      </c>
      <c r="E129" s="31" t="str">
        <f>[1]basis!F126</f>
        <v>Psychiatrisch Ziekenhuis H. Hart</v>
      </c>
      <c r="F129" s="31" t="str">
        <f>[1]basis!G126</f>
        <v>WKK</v>
      </c>
      <c r="G129" s="34">
        <f>[1]basis!H126</f>
        <v>11991</v>
      </c>
      <c r="H129" s="35">
        <f>[1]basis!Z126</f>
        <v>43724</v>
      </c>
    </row>
    <row r="130" spans="1:8" s="15" customFormat="1" x14ac:dyDescent="0.25">
      <c r="A130" s="31" t="s">
        <v>810</v>
      </c>
      <c r="B130" s="31" t="str">
        <f>[1]basis!P127</f>
        <v>West-Vlaanderen</v>
      </c>
      <c r="C130" s="31" t="str">
        <f>[1]basis!N127</f>
        <v>Brugge</v>
      </c>
      <c r="D130" s="31" t="str">
        <f>[1]basis!D127</f>
        <v>Gezondheidszorg 'Bermhertigheid Jesu'</v>
      </c>
      <c r="E130" s="31" t="str">
        <f>[1]basis!F127</f>
        <v>PVT Het Tempelhof</v>
      </c>
      <c r="F130" s="31" t="str">
        <f>[1]basis!G127</f>
        <v>Overige</v>
      </c>
      <c r="G130" s="34">
        <f>[1]basis!H127</f>
        <v>1190</v>
      </c>
      <c r="H130" s="35">
        <f>[1]basis!Z127</f>
        <v>43724</v>
      </c>
    </row>
    <row r="131" spans="1:8" s="15" customFormat="1" x14ac:dyDescent="0.25">
      <c r="A131" s="31" t="s">
        <v>811</v>
      </c>
      <c r="B131" s="31" t="str">
        <f>[1]basis!P128</f>
        <v>West-Vlaanderen</v>
      </c>
      <c r="C131" s="31" t="str">
        <f>[1]basis!N128</f>
        <v>Brugge</v>
      </c>
      <c r="D131" s="31" t="str">
        <f>[1]basis!D128</f>
        <v>Gezondheidszorg 'Bermhertigheid Jesu'</v>
      </c>
      <c r="E131" s="31" t="str">
        <f>[1]basis!F128</f>
        <v>PVT Het Tempelhof</v>
      </c>
      <c r="F131" s="31" t="str">
        <f>[1]basis!G128</f>
        <v>Vervangen pompen</v>
      </c>
      <c r="G131" s="34">
        <f>[1]basis!H128</f>
        <v>7800</v>
      </c>
      <c r="H131" s="35">
        <f>[1]basis!Z128</f>
        <v>43724</v>
      </c>
    </row>
    <row r="132" spans="1:8" s="15" customFormat="1" x14ac:dyDescent="0.25">
      <c r="A132" s="31" t="s">
        <v>812</v>
      </c>
      <c r="B132" s="31" t="str">
        <f>[1]basis!P129</f>
        <v>Antwerpen</v>
      </c>
      <c r="C132" s="31" t="str">
        <f>[1]basis!N129</f>
        <v>Antwerpen</v>
      </c>
      <c r="D132" s="31" t="str">
        <f>[1]basis!D129</f>
        <v>Het Ziekenhuisnetwerk Antwerpen</v>
      </c>
      <c r="E132" s="31" t="str">
        <f>[1]basis!F129</f>
        <v>ZNA Middelheim</v>
      </c>
      <c r="F132" s="31" t="str">
        <f>[1]basis!G129</f>
        <v>Regeltechnisch</v>
      </c>
      <c r="G132" s="34">
        <f>[1]basis!H129</f>
        <v>159159</v>
      </c>
      <c r="H132" s="35">
        <f>[1]basis!Z129</f>
        <v>43552</v>
      </c>
    </row>
    <row r="133" spans="1:8" s="15" customFormat="1" x14ac:dyDescent="0.25">
      <c r="A133" s="31" t="s">
        <v>813</v>
      </c>
      <c r="B133" s="31" t="str">
        <f>[1]basis!P130</f>
        <v>Oost-Vlaanderen</v>
      </c>
      <c r="C133" s="31" t="str">
        <f>[1]basis!N130</f>
        <v>Kruishoutem</v>
      </c>
      <c r="D133" s="31" t="str">
        <f>[1]basis!D130</f>
        <v>Heuvelheem</v>
      </c>
      <c r="E133" s="31" t="str">
        <f>[1]basis!F130</f>
        <v>Heuvelheem Den Burg</v>
      </c>
      <c r="F133" s="31" t="str">
        <f>[1]basis!G130</f>
        <v>Dakisolatie</v>
      </c>
      <c r="G133" s="34">
        <f>[1]basis!H130</f>
        <v>28885.200000000001</v>
      </c>
      <c r="H133" s="35">
        <f>[1]basis!Z130</f>
        <v>43553</v>
      </c>
    </row>
    <row r="134" spans="1:8" s="15" customFormat="1" x14ac:dyDescent="0.25">
      <c r="A134" s="31" t="s">
        <v>814</v>
      </c>
      <c r="B134" s="31" t="str">
        <f>[1]basis!P131</f>
        <v>Oost-Vlaanderen</v>
      </c>
      <c r="C134" s="31" t="str">
        <f>[1]basis!N131</f>
        <v>Kruishoutem</v>
      </c>
      <c r="D134" s="31" t="str">
        <f>[1]basis!D131</f>
        <v>Heuvelheem</v>
      </c>
      <c r="E134" s="31" t="str">
        <f>[1]basis!F131</f>
        <v>Heuvelheem Den Burg</v>
      </c>
      <c r="F134" s="31" t="str">
        <f>[1]basis!G131</f>
        <v>Muurisolatie</v>
      </c>
      <c r="G134" s="34">
        <f>[1]basis!H131</f>
        <v>4232</v>
      </c>
      <c r="H134" s="35">
        <f>[1]basis!Z131</f>
        <v>43553</v>
      </c>
    </row>
    <row r="135" spans="1:8" s="15" customFormat="1" x14ac:dyDescent="0.25">
      <c r="A135" s="31" t="s">
        <v>815</v>
      </c>
      <c r="B135" s="31" t="str">
        <f>[1]basis!P132</f>
        <v>Oost-Vlaanderen</v>
      </c>
      <c r="C135" s="31" t="str">
        <f>[1]basis!N132</f>
        <v>Kruishoutem</v>
      </c>
      <c r="D135" s="31" t="str">
        <f>[1]basis!D132</f>
        <v>Heuvelheem</v>
      </c>
      <c r="E135" s="31" t="str">
        <f>[1]basis!F132</f>
        <v>Heuvelheem Den Burg</v>
      </c>
      <c r="F135" s="31" t="str">
        <f>[1]basis!G132</f>
        <v>Stookplaatsrenovatie</v>
      </c>
      <c r="G135" s="34">
        <f>[1]basis!H132</f>
        <v>2097</v>
      </c>
      <c r="H135" s="35">
        <f>[1]basis!Z132</f>
        <v>43553</v>
      </c>
    </row>
    <row r="136" spans="1:8" s="15" customFormat="1" x14ac:dyDescent="0.25">
      <c r="A136" s="31" t="s">
        <v>816</v>
      </c>
      <c r="B136" s="31" t="str">
        <f>[1]basis!P133</f>
        <v>Oost-Vlaanderen</v>
      </c>
      <c r="C136" s="31" t="str">
        <f>[1]basis!N133</f>
        <v>Eeklo</v>
      </c>
      <c r="D136" s="31" t="str">
        <f>[1]basis!D133</f>
        <v>Kinderlach</v>
      </c>
      <c r="E136" s="31" t="str">
        <f>[1]basis!F133</f>
        <v>Kinderlach</v>
      </c>
      <c r="F136" s="31" t="str">
        <f>[1]basis!G133</f>
        <v>Gebouwisolatie</v>
      </c>
      <c r="G136" s="34">
        <f>[1]basis!H133</f>
        <v>5985</v>
      </c>
      <c r="H136" s="35">
        <f>[1]basis!Z133</f>
        <v>43552</v>
      </c>
    </row>
    <row r="137" spans="1:8" s="15" customFormat="1" x14ac:dyDescent="0.25">
      <c r="A137" s="31" t="s">
        <v>817</v>
      </c>
      <c r="B137" s="31" t="str">
        <f>[1]basis!P134</f>
        <v>Oost-Vlaanderen</v>
      </c>
      <c r="C137" s="31" t="str">
        <f>[1]basis!N134</f>
        <v>Eeklo</v>
      </c>
      <c r="D137" s="31" t="str">
        <f>[1]basis!D134</f>
        <v>Kinderlach</v>
      </c>
      <c r="E137" s="31" t="str">
        <f>[1]basis!F134</f>
        <v>Kinderlach</v>
      </c>
      <c r="F137" s="31" t="str">
        <f>[1]basis!G134</f>
        <v>Isoleren leidingen</v>
      </c>
      <c r="G137" s="34">
        <f>[1]basis!H134</f>
        <v>1113</v>
      </c>
      <c r="H137" s="35">
        <f>[1]basis!Z134</f>
        <v>43552</v>
      </c>
    </row>
    <row r="138" spans="1:8" s="15" customFormat="1" x14ac:dyDescent="0.25">
      <c r="A138" s="31" t="s">
        <v>818</v>
      </c>
      <c r="B138" s="31" t="str">
        <f>[1]basis!P135</f>
        <v>Oost-Vlaanderen</v>
      </c>
      <c r="C138" s="31" t="str">
        <f>[1]basis!N135</f>
        <v>Eeklo</v>
      </c>
      <c r="D138" s="31" t="str">
        <f>[1]basis!D135</f>
        <v>Kinderlach</v>
      </c>
      <c r="E138" s="31" t="str">
        <f>[1]basis!F135</f>
        <v>Kinderlach</v>
      </c>
      <c r="F138" s="31" t="str">
        <f>[1]basis!G135</f>
        <v>Regeltechn. verwarming</v>
      </c>
      <c r="G138" s="34">
        <f>[1]basis!H135</f>
        <v>2259</v>
      </c>
      <c r="H138" s="35">
        <f>[1]basis!Z135</f>
        <v>43552</v>
      </c>
    </row>
    <row r="139" spans="1:8" s="15" customFormat="1" x14ac:dyDescent="0.25">
      <c r="A139" s="31" t="s">
        <v>819</v>
      </c>
      <c r="B139" s="31" t="str">
        <f>[1]basis!P136</f>
        <v>Oost-Vlaanderen</v>
      </c>
      <c r="C139" s="31" t="str">
        <f>[1]basis!N136</f>
        <v>Eeklo</v>
      </c>
      <c r="D139" s="31" t="str">
        <f>[1]basis!D136</f>
        <v>Kinderlach</v>
      </c>
      <c r="E139" s="31" t="str">
        <f>[1]basis!F136</f>
        <v>Kinderlach</v>
      </c>
      <c r="F139" s="31" t="str">
        <f>[1]basis!G136</f>
        <v>Verhogen luchtdichtheid</v>
      </c>
      <c r="G139" s="34">
        <f>[1]basis!H136</f>
        <v>1248</v>
      </c>
      <c r="H139" s="35">
        <f>[1]basis!Z136</f>
        <v>43552</v>
      </c>
    </row>
    <row r="140" spans="1:8" s="15" customFormat="1" x14ac:dyDescent="0.25">
      <c r="A140" s="31" t="s">
        <v>820</v>
      </c>
      <c r="B140" s="31" t="str">
        <f>[1]basis!P137</f>
        <v>Limburg</v>
      </c>
      <c r="C140" s="31" t="str">
        <f>[1]basis!N137</f>
        <v>Overpelt</v>
      </c>
      <c r="D140" s="31" t="str">
        <f>[1]basis!D137</f>
        <v>Mariaziekenhuis</v>
      </c>
      <c r="E140" s="31" t="str">
        <f>[1]basis!F137</f>
        <v>Mariaziekienhuis</v>
      </c>
      <c r="F140" s="31" t="str">
        <f>[1]basis!G137</f>
        <v>Isoleren pompen/kranen/hydraulica</v>
      </c>
      <c r="G140" s="34">
        <f>[1]basis!H137</f>
        <v>3769</v>
      </c>
      <c r="H140" s="35">
        <f>[1]basis!Z137</f>
        <v>43552</v>
      </c>
    </row>
    <row r="141" spans="1:8" s="15" customFormat="1" x14ac:dyDescent="0.25">
      <c r="A141" s="31" t="s">
        <v>821</v>
      </c>
      <c r="B141" s="31" t="str">
        <f>[1]basis!P138</f>
        <v>Limburg</v>
      </c>
      <c r="C141" s="31" t="str">
        <f>[1]basis!N138</f>
        <v>Overpelt</v>
      </c>
      <c r="D141" s="31" t="str">
        <f>[1]basis!D138</f>
        <v>Mariaziekenhuis</v>
      </c>
      <c r="E141" s="31" t="str">
        <f>[1]basis!F138</f>
        <v>Mariaziekienhuis</v>
      </c>
      <c r="F141" s="31" t="str">
        <f>[1]basis!G138</f>
        <v>Vervangen pompen</v>
      </c>
      <c r="G141" s="34">
        <f>[1]basis!H138</f>
        <v>18844</v>
      </c>
      <c r="H141" s="35">
        <f>[1]basis!Z138</f>
        <v>43552</v>
      </c>
    </row>
    <row r="142" spans="1:8" s="15" customFormat="1" x14ac:dyDescent="0.25">
      <c r="A142" s="31" t="s">
        <v>822</v>
      </c>
      <c r="B142" s="31" t="str">
        <f>[1]basis!P139</f>
        <v>Limburg</v>
      </c>
      <c r="C142" s="31" t="str">
        <f>[1]basis!N139</f>
        <v>Bilzen</v>
      </c>
      <c r="D142" s="31" t="str">
        <f>[1]basis!D139</f>
        <v>Medisch Centrum Sint-Jozef</v>
      </c>
      <c r="E142" s="31" t="str">
        <f>[1]basis!F139</f>
        <v>Gebouwen 1, 26, 27</v>
      </c>
      <c r="F142" s="31" t="str">
        <f>[1]basis!G139</f>
        <v>Monitoring</v>
      </c>
      <c r="G142" s="34">
        <f>[1]basis!H139</f>
        <v>3449</v>
      </c>
      <c r="H142" s="35">
        <f>[1]basis!Z139</f>
        <v>43556</v>
      </c>
    </row>
    <row r="143" spans="1:8" s="15" customFormat="1" x14ac:dyDescent="0.25">
      <c r="A143" s="31" t="s">
        <v>823</v>
      </c>
      <c r="B143" s="31" t="str">
        <f>[1]basis!P140</f>
        <v>Limburg</v>
      </c>
      <c r="C143" s="31" t="str">
        <f>[1]basis!N140</f>
        <v>Bilzen</v>
      </c>
      <c r="D143" s="31" t="str">
        <f>[1]basis!D140</f>
        <v>Medisch Centrum Sint-Jozef</v>
      </c>
      <c r="E143" s="31" t="str">
        <f>[1]basis!F140</f>
        <v>Gebouwen 1, 26, 27</v>
      </c>
      <c r="F143" s="31" t="str">
        <f>[1]basis!G140</f>
        <v>Regeltechn. koeling</v>
      </c>
      <c r="G143" s="34">
        <f>[1]basis!H140</f>
        <v>732</v>
      </c>
      <c r="H143" s="35">
        <f>[1]basis!Z140</f>
        <v>43556</v>
      </c>
    </row>
    <row r="144" spans="1:8" s="15" customFormat="1" x14ac:dyDescent="0.25">
      <c r="A144" s="31" t="s">
        <v>824</v>
      </c>
      <c r="B144" s="31" t="str">
        <f>[1]basis!P141</f>
        <v>Limburg</v>
      </c>
      <c r="C144" s="31" t="str">
        <f>[1]basis!N141</f>
        <v>Bilzen</v>
      </c>
      <c r="D144" s="31" t="str">
        <f>[1]basis!D141</f>
        <v>Medisch Centrum Sint-Jozef</v>
      </c>
      <c r="E144" s="31" t="str">
        <f>[1]basis!F141</f>
        <v>Gebouwen 1, 26, 27</v>
      </c>
      <c r="F144" s="31" t="str">
        <f>[1]basis!G141</f>
        <v>Regeltechn. koeling</v>
      </c>
      <c r="G144" s="34">
        <f>[1]basis!H141</f>
        <v>1310</v>
      </c>
      <c r="H144" s="35">
        <f>[1]basis!Z141</f>
        <v>43556</v>
      </c>
    </row>
    <row r="145" spans="1:8" s="15" customFormat="1" x14ac:dyDescent="0.25">
      <c r="A145" s="31" t="s">
        <v>825</v>
      </c>
      <c r="B145" s="31" t="str">
        <f>[1]basis!P142</f>
        <v>Limburg</v>
      </c>
      <c r="C145" s="31" t="str">
        <f>[1]basis!N142</f>
        <v>Bilzen</v>
      </c>
      <c r="D145" s="31" t="str">
        <f>[1]basis!D142</f>
        <v>Medisch Centrum Sint-Jozef</v>
      </c>
      <c r="E145" s="31" t="str">
        <f>[1]basis!F142</f>
        <v>Gebouwen 1, 26, 27</v>
      </c>
      <c r="F145" s="31" t="str">
        <f>[1]basis!G142</f>
        <v>Regeltechn. verwarming</v>
      </c>
      <c r="G145" s="34">
        <f>[1]basis!H142</f>
        <v>4975</v>
      </c>
      <c r="H145" s="35">
        <f>[1]basis!Z142</f>
        <v>43556</v>
      </c>
    </row>
    <row r="146" spans="1:8" s="15" customFormat="1" x14ac:dyDescent="0.25">
      <c r="A146" s="31" t="s">
        <v>826</v>
      </c>
      <c r="B146" s="31" t="str">
        <f>[1]basis!P143</f>
        <v>Limburg</v>
      </c>
      <c r="C146" s="31" t="str">
        <f>[1]basis!N143</f>
        <v>Bilzen</v>
      </c>
      <c r="D146" s="31" t="str">
        <f>[1]basis!D143</f>
        <v>Medisch Centrum Sint-Jozef</v>
      </c>
      <c r="E146" s="31" t="str">
        <f>[1]basis!F143</f>
        <v>Gebouwen 9, 10, 14</v>
      </c>
      <c r="F146" s="31" t="str">
        <f>[1]basis!G143</f>
        <v>Regeltechn. verwarming</v>
      </c>
      <c r="G146" s="34">
        <f>[1]basis!H143</f>
        <v>5283</v>
      </c>
      <c r="H146" s="35">
        <f>[1]basis!Z143</f>
        <v>43556</v>
      </c>
    </row>
    <row r="147" spans="1:8" s="15" customFormat="1" x14ac:dyDescent="0.25">
      <c r="A147" s="31" t="s">
        <v>827</v>
      </c>
      <c r="B147" s="31" t="str">
        <f>[1]basis!P144</f>
        <v>Oost-Vlaanderen</v>
      </c>
      <c r="C147" s="31" t="str">
        <f>[1]basis!N144</f>
        <v>Lokeren</v>
      </c>
      <c r="D147" s="31" t="str">
        <f>[1]basis!D144</f>
        <v>Multifunctioneel Centrum De Hagewinde</v>
      </c>
      <c r="E147" s="31" t="str">
        <f>[1]basis!F144</f>
        <v>Ampersand</v>
      </c>
      <c r="F147" s="31" t="str">
        <f>[1]basis!G144</f>
        <v>Isoleren leidingen</v>
      </c>
      <c r="G147" s="34">
        <f>[1]basis!H144</f>
        <v>600</v>
      </c>
      <c r="H147" s="35">
        <f>[1]basis!Z144</f>
        <v>43552</v>
      </c>
    </row>
    <row r="148" spans="1:8" s="15" customFormat="1" x14ac:dyDescent="0.25">
      <c r="A148" s="31" t="s">
        <v>828</v>
      </c>
      <c r="B148" s="31" t="str">
        <f>[1]basis!P145</f>
        <v>Oost-Vlaanderen</v>
      </c>
      <c r="C148" s="31" t="str">
        <f>[1]basis!N145</f>
        <v>Lokeren</v>
      </c>
      <c r="D148" s="31" t="str">
        <f>[1]basis!D145</f>
        <v>Multifunctioneel Centrum De Hagewinde</v>
      </c>
      <c r="E148" s="31" t="str">
        <f>[1]basis!F145</f>
        <v>Ampersand</v>
      </c>
      <c r="F148" s="31" t="str">
        <f>[1]basis!G145</f>
        <v>Overige</v>
      </c>
      <c r="G148" s="34">
        <f>[1]basis!H145</f>
        <v>1200</v>
      </c>
      <c r="H148" s="35">
        <f>[1]basis!Z145</f>
        <v>43552</v>
      </c>
    </row>
    <row r="149" spans="1:8" s="15" customFormat="1" x14ac:dyDescent="0.25">
      <c r="A149" s="31" t="s">
        <v>829</v>
      </c>
      <c r="B149" s="31" t="str">
        <f>[1]basis!P146</f>
        <v>Oost-Vlaanderen</v>
      </c>
      <c r="C149" s="31" t="str">
        <f>[1]basis!N146</f>
        <v>Lokeren</v>
      </c>
      <c r="D149" s="31" t="str">
        <f>[1]basis!D146</f>
        <v>Multifunctioneel Centrum De Hagewinde</v>
      </c>
      <c r="E149" s="31" t="str">
        <f>[1]basis!F146</f>
        <v>Ampersand</v>
      </c>
      <c r="F149" s="31" t="str">
        <f>[1]basis!G146</f>
        <v>Renovatie SWW</v>
      </c>
      <c r="G149" s="34">
        <f>[1]basis!H146</f>
        <v>3600</v>
      </c>
      <c r="H149" s="35">
        <f>[1]basis!Z146</f>
        <v>43552</v>
      </c>
    </row>
    <row r="150" spans="1:8" s="15" customFormat="1" x14ac:dyDescent="0.25">
      <c r="A150" s="31" t="s">
        <v>830</v>
      </c>
      <c r="B150" s="31" t="str">
        <f>[1]basis!P147</f>
        <v>Oost-Vlaanderen</v>
      </c>
      <c r="C150" s="31" t="str">
        <f>[1]basis!N147</f>
        <v>Lokeren</v>
      </c>
      <c r="D150" s="31" t="str">
        <f>[1]basis!D147</f>
        <v>Multifunctioneel Centrum De Hagewinde</v>
      </c>
      <c r="E150" s="31" t="str">
        <f>[1]basis!F147</f>
        <v>Ampersand</v>
      </c>
      <c r="F150" s="31" t="str">
        <f>[1]basis!G147</f>
        <v>Stookplaatsrenovatie</v>
      </c>
      <c r="G150" s="34">
        <f>[1]basis!H147</f>
        <v>13800</v>
      </c>
      <c r="H150" s="35">
        <f>[1]basis!Z147</f>
        <v>43552</v>
      </c>
    </row>
    <row r="151" spans="1:8" s="15" customFormat="1" x14ac:dyDescent="0.25">
      <c r="A151" s="31" t="s">
        <v>831</v>
      </c>
      <c r="B151" s="31" t="str">
        <f>[1]basis!P148</f>
        <v>Oost-Vlaanderen</v>
      </c>
      <c r="C151" s="31" t="str">
        <f>[1]basis!N148</f>
        <v>Lokeren</v>
      </c>
      <c r="D151" s="31" t="str">
        <f>[1]basis!D148</f>
        <v>Multifunctioneel Centrum De Hagewinde</v>
      </c>
      <c r="E151" s="31" t="str">
        <f>[1]basis!F148</f>
        <v>Ampersand</v>
      </c>
      <c r="F151" s="31" t="str">
        <f>[1]basis!G148</f>
        <v>Vervangen pompen</v>
      </c>
      <c r="G151" s="34">
        <f>[1]basis!H148</f>
        <v>2700</v>
      </c>
      <c r="H151" s="35">
        <f>[1]basis!Z148</f>
        <v>43552</v>
      </c>
    </row>
    <row r="152" spans="1:8" s="15" customFormat="1" x14ac:dyDescent="0.25">
      <c r="A152" s="31" t="s">
        <v>832</v>
      </c>
      <c r="B152" s="31" t="str">
        <f>[1]basis!P149</f>
        <v>Oost-Vlaanderen</v>
      </c>
      <c r="C152" s="31" t="str">
        <f>[1]basis!N149</f>
        <v>Lokeren</v>
      </c>
      <c r="D152" s="31" t="str">
        <f>[1]basis!D149</f>
        <v>Multifunctioneel Centrum De Hagewinde</v>
      </c>
      <c r="E152" s="31" t="str">
        <f>[1]basis!F149</f>
        <v>Ampersand</v>
      </c>
      <c r="F152" s="31" t="str">
        <f>[1]basis!G149</f>
        <v>Relighting/relamping</v>
      </c>
      <c r="G152" s="34">
        <f>[1]basis!H149</f>
        <v>1598</v>
      </c>
      <c r="H152" s="35">
        <f>[1]basis!Z149</f>
        <v>43552</v>
      </c>
    </row>
    <row r="153" spans="1:8" s="15" customFormat="1" x14ac:dyDescent="0.25">
      <c r="A153" s="31" t="s">
        <v>833</v>
      </c>
      <c r="B153" s="31" t="str">
        <f>[1]basis!P150</f>
        <v>Oost-Vlaanderen</v>
      </c>
      <c r="C153" s="31" t="str">
        <f>[1]basis!N150</f>
        <v>Lokeren</v>
      </c>
      <c r="D153" s="31" t="str">
        <f>[1]basis!D150</f>
        <v>Multifunctioneel Centrum De Hagewinde</v>
      </c>
      <c r="E153" s="31" t="str">
        <f>[1]basis!F150</f>
        <v>Durmehuis</v>
      </c>
      <c r="F153" s="31" t="str">
        <f>[1]basis!G150</f>
        <v>Muurisolatie</v>
      </c>
      <c r="G153" s="34">
        <f>[1]basis!H150</f>
        <v>9360</v>
      </c>
      <c r="H153" s="35">
        <f>[1]basis!Z150</f>
        <v>43552</v>
      </c>
    </row>
    <row r="154" spans="1:8" s="15" customFormat="1" x14ac:dyDescent="0.25">
      <c r="A154" s="31" t="s">
        <v>834</v>
      </c>
      <c r="B154" s="31" t="str">
        <f>[1]basis!P151</f>
        <v>Oost-Vlaanderen</v>
      </c>
      <c r="C154" s="31" t="str">
        <f>[1]basis!N151</f>
        <v>Lokeren</v>
      </c>
      <c r="D154" s="31" t="str">
        <f>[1]basis!D151</f>
        <v>Multifunctioneel Centrum De Hagewinde</v>
      </c>
      <c r="E154" s="31" t="str">
        <f>[1]basis!F151</f>
        <v>Durmehuis</v>
      </c>
      <c r="F154" s="31" t="str">
        <f>[1]basis!G151</f>
        <v>Zonneboiler</v>
      </c>
      <c r="G154" s="34">
        <f>[1]basis!H151</f>
        <v>2436</v>
      </c>
      <c r="H154" s="35">
        <f>[1]basis!Z151</f>
        <v>43552</v>
      </c>
    </row>
    <row r="155" spans="1:8" s="15" customFormat="1" x14ac:dyDescent="0.25">
      <c r="A155" s="31" t="s">
        <v>835</v>
      </c>
      <c r="B155" s="31" t="str">
        <f>[1]basis!P152</f>
        <v>Oost-Vlaanderen</v>
      </c>
      <c r="C155" s="31" t="str">
        <f>[1]basis!N152</f>
        <v>Lokeren</v>
      </c>
      <c r="D155" s="31" t="str">
        <f>[1]basis!D152</f>
        <v>Multifunctioneel Centrum De Hagewinde</v>
      </c>
      <c r="E155" s="31" t="str">
        <f>[1]basis!F152</f>
        <v>Durmehuis</v>
      </c>
      <c r="F155" s="31" t="str">
        <f>[1]basis!G152</f>
        <v>Relighting/relamping</v>
      </c>
      <c r="G155" s="34">
        <f>[1]basis!H152</f>
        <v>57</v>
      </c>
      <c r="H155" s="35">
        <f>[1]basis!Z152</f>
        <v>43552</v>
      </c>
    </row>
    <row r="156" spans="1:8" s="15" customFormat="1" x14ac:dyDescent="0.25">
      <c r="A156" s="31" t="s">
        <v>836</v>
      </c>
      <c r="B156" s="31" t="str">
        <f>[1]basis!P153</f>
        <v>Oost-Vlaanderen</v>
      </c>
      <c r="C156" s="31" t="str">
        <f>[1]basis!N153</f>
        <v>Lokeren</v>
      </c>
      <c r="D156" s="31" t="str">
        <f>[1]basis!D153</f>
        <v>Multifunctioneel Centrum De Hagewinde</v>
      </c>
      <c r="E156" s="31" t="str">
        <f>[1]basis!F153</f>
        <v>Kleuterwerking</v>
      </c>
      <c r="F156" s="31" t="str">
        <f>[1]basis!G153</f>
        <v>Zonneboiler</v>
      </c>
      <c r="G156" s="34">
        <f>[1]basis!H153</f>
        <v>4103</v>
      </c>
      <c r="H156" s="35">
        <f>[1]basis!Z153</f>
        <v>43552</v>
      </c>
    </row>
    <row r="157" spans="1:8" s="15" customFormat="1" x14ac:dyDescent="0.25">
      <c r="A157" s="31" t="s">
        <v>837</v>
      </c>
      <c r="B157" s="31" t="str">
        <f>[1]basis!P154</f>
        <v>Oost-Vlaanderen</v>
      </c>
      <c r="C157" s="31" t="str">
        <f>[1]basis!N154</f>
        <v>Lokeren</v>
      </c>
      <c r="D157" s="31" t="str">
        <f>[1]basis!D154</f>
        <v>Multifunctioneel Centrum De Hagewinde</v>
      </c>
      <c r="E157" s="31" t="str">
        <f>[1]basis!F154</f>
        <v>Paviljoen Arlechino/Tarmac</v>
      </c>
      <c r="F157" s="31" t="str">
        <f>[1]basis!G154</f>
        <v>Dakisolatie</v>
      </c>
      <c r="G157" s="34">
        <f>[1]basis!H154</f>
        <v>12960</v>
      </c>
      <c r="H157" s="35">
        <f>[1]basis!Z154</f>
        <v>43552</v>
      </c>
    </row>
    <row r="158" spans="1:8" s="15" customFormat="1" x14ac:dyDescent="0.25">
      <c r="A158" s="31" t="s">
        <v>838</v>
      </c>
      <c r="B158" s="31" t="str">
        <f>[1]basis!P155</f>
        <v>Oost-Vlaanderen</v>
      </c>
      <c r="C158" s="31" t="str">
        <f>[1]basis!N155</f>
        <v>Lokeren</v>
      </c>
      <c r="D158" s="31" t="str">
        <f>[1]basis!D155</f>
        <v>Multifunctioneel Centrum De Hagewinde</v>
      </c>
      <c r="E158" s="31" t="str">
        <f>[1]basis!F155</f>
        <v>Paviljoen Arlechino/Tarmac</v>
      </c>
      <c r="F158" s="31" t="str">
        <f>[1]basis!G155</f>
        <v>Isoleren leidingen</v>
      </c>
      <c r="G158" s="34">
        <f>[1]basis!H155</f>
        <v>600</v>
      </c>
      <c r="H158" s="35">
        <f>[1]basis!Z155</f>
        <v>43552</v>
      </c>
    </row>
    <row r="159" spans="1:8" s="15" customFormat="1" x14ac:dyDescent="0.25">
      <c r="A159" s="31" t="s">
        <v>839</v>
      </c>
      <c r="B159" s="31" t="str">
        <f>[1]basis!P156</f>
        <v>Oost-Vlaanderen</v>
      </c>
      <c r="C159" s="31" t="str">
        <f>[1]basis!N156</f>
        <v>Lokeren</v>
      </c>
      <c r="D159" s="31" t="str">
        <f>[1]basis!D156</f>
        <v>Multifunctioneel Centrum De Hagewinde</v>
      </c>
      <c r="E159" s="31" t="str">
        <f>[1]basis!F156</f>
        <v>Paviljoen Arlechino/Tarmac</v>
      </c>
      <c r="F159" s="31" t="str">
        <f>[1]basis!G156</f>
        <v>Muurisolatie</v>
      </c>
      <c r="G159" s="34">
        <f>[1]basis!H156</f>
        <v>2564</v>
      </c>
      <c r="H159" s="35">
        <f>[1]basis!Z156</f>
        <v>43552</v>
      </c>
    </row>
    <row r="160" spans="1:8" s="15" customFormat="1" x14ac:dyDescent="0.25">
      <c r="A160" s="31" t="s">
        <v>840</v>
      </c>
      <c r="B160" s="31" t="str">
        <f>[1]basis!P157</f>
        <v>Oost-Vlaanderen</v>
      </c>
      <c r="C160" s="31" t="str">
        <f>[1]basis!N157</f>
        <v>Lokeren</v>
      </c>
      <c r="D160" s="31" t="str">
        <f>[1]basis!D157</f>
        <v>Multifunctioneel Centrum De Hagewinde</v>
      </c>
      <c r="E160" s="31" t="str">
        <f>[1]basis!F157</f>
        <v>Paviljoen Arlechino/Tarmac</v>
      </c>
      <c r="F160" s="31" t="str">
        <f>[1]basis!G157</f>
        <v>Overige</v>
      </c>
      <c r="G160" s="34">
        <f>[1]basis!H157</f>
        <v>240</v>
      </c>
      <c r="H160" s="35">
        <f>[1]basis!Z157</f>
        <v>43552</v>
      </c>
    </row>
    <row r="161" spans="1:8" s="15" customFormat="1" x14ac:dyDescent="0.25">
      <c r="A161" s="31" t="s">
        <v>841</v>
      </c>
      <c r="B161" s="31" t="str">
        <f>[1]basis!P158</f>
        <v>Oost-Vlaanderen</v>
      </c>
      <c r="C161" s="31" t="str">
        <f>[1]basis!N158</f>
        <v>Lokeren</v>
      </c>
      <c r="D161" s="31" t="str">
        <f>[1]basis!D158</f>
        <v>Multifunctioneel Centrum De Hagewinde</v>
      </c>
      <c r="E161" s="31" t="str">
        <f>[1]basis!F158</f>
        <v>Paviljoen Arlechino/Tarmac</v>
      </c>
      <c r="F161" s="31" t="str">
        <f>[1]basis!G158</f>
        <v>Stookplaatsrenovatie</v>
      </c>
      <c r="G161" s="34">
        <f>[1]basis!H158</f>
        <v>9900</v>
      </c>
      <c r="H161" s="35">
        <f>[1]basis!Z158</f>
        <v>43552</v>
      </c>
    </row>
    <row r="162" spans="1:8" s="15" customFormat="1" x14ac:dyDescent="0.25">
      <c r="A162" s="31" t="s">
        <v>842</v>
      </c>
      <c r="B162" s="31" t="str">
        <f>[1]basis!P159</f>
        <v>Oost-Vlaanderen</v>
      </c>
      <c r="C162" s="31" t="str">
        <f>[1]basis!N159</f>
        <v>Lokeren</v>
      </c>
      <c r="D162" s="31" t="str">
        <f>[1]basis!D159</f>
        <v>Multifunctioneel Centrum De Hagewinde</v>
      </c>
      <c r="E162" s="31" t="str">
        <f>[1]basis!F159</f>
        <v>Paviljoen Arlechino/Tarmac</v>
      </c>
      <c r="F162" s="31" t="str">
        <f>[1]basis!G159</f>
        <v>Vervangen pompen</v>
      </c>
      <c r="G162" s="34">
        <f>[1]basis!H159</f>
        <v>780</v>
      </c>
      <c r="H162" s="35">
        <f>[1]basis!Z159</f>
        <v>43552</v>
      </c>
    </row>
    <row r="163" spans="1:8" s="15" customFormat="1" x14ac:dyDescent="0.25">
      <c r="A163" s="31" t="s">
        <v>843</v>
      </c>
      <c r="B163" s="31" t="str">
        <f>[1]basis!P160</f>
        <v>Oost-Vlaanderen</v>
      </c>
      <c r="C163" s="31" t="str">
        <f>[1]basis!N160</f>
        <v>Lokeren</v>
      </c>
      <c r="D163" s="31" t="str">
        <f>[1]basis!D160</f>
        <v>Multifunctioneel Centrum De Hagewinde</v>
      </c>
      <c r="E163" s="31" t="str">
        <f>[1]basis!F160</f>
        <v>Paviljoen Arlechino/Tarmac</v>
      </c>
      <c r="F163" s="31" t="str">
        <f>[1]basis!G160</f>
        <v>Zonneboiler</v>
      </c>
      <c r="G163" s="34">
        <f>[1]basis!H160</f>
        <v>4774</v>
      </c>
      <c r="H163" s="35">
        <f>[1]basis!Z160</f>
        <v>43552</v>
      </c>
    </row>
    <row r="164" spans="1:8" s="15" customFormat="1" x14ac:dyDescent="0.25">
      <c r="A164" s="31" t="s">
        <v>844</v>
      </c>
      <c r="B164" s="31" t="str">
        <f>[1]basis!P161</f>
        <v>Oost-Vlaanderen</v>
      </c>
      <c r="C164" s="31" t="str">
        <f>[1]basis!N161</f>
        <v>Lokeren</v>
      </c>
      <c r="D164" s="31" t="str">
        <f>[1]basis!D161</f>
        <v>Multifunctioneel Centrum De Hagewinde</v>
      </c>
      <c r="E164" s="31" t="str">
        <f>[1]basis!F161</f>
        <v>Paviljoen Merlijn/Parsifal/Mars</v>
      </c>
      <c r="F164" s="31" t="str">
        <f>[1]basis!G161</f>
        <v>Dakisolatie</v>
      </c>
      <c r="G164" s="34">
        <f>[1]basis!H161</f>
        <v>7200</v>
      </c>
      <c r="H164" s="35">
        <f>[1]basis!Z161</f>
        <v>43552</v>
      </c>
    </row>
    <row r="165" spans="1:8" s="15" customFormat="1" x14ac:dyDescent="0.25">
      <c r="A165" s="31" t="s">
        <v>845</v>
      </c>
      <c r="B165" s="31" t="str">
        <f>[1]basis!P162</f>
        <v>Oost-Vlaanderen</v>
      </c>
      <c r="C165" s="31" t="str">
        <f>[1]basis!N162</f>
        <v>Lokeren</v>
      </c>
      <c r="D165" s="31" t="str">
        <f>[1]basis!D162</f>
        <v>Multifunctioneel Centrum De Hagewinde</v>
      </c>
      <c r="E165" s="31" t="str">
        <f>[1]basis!F162</f>
        <v>Paviljoen Merlijn/Parsifal/Mars</v>
      </c>
      <c r="F165" s="31" t="str">
        <f>[1]basis!G162</f>
        <v>Muurisolatie</v>
      </c>
      <c r="G165" s="34">
        <f>[1]basis!H162</f>
        <v>3537</v>
      </c>
      <c r="H165" s="35">
        <f>[1]basis!Z162</f>
        <v>43552</v>
      </c>
    </row>
    <row r="166" spans="1:8" s="15" customFormat="1" x14ac:dyDescent="0.25">
      <c r="A166" s="31" t="s">
        <v>846</v>
      </c>
      <c r="B166" s="31" t="str">
        <f>[1]basis!P163</f>
        <v>Oost-Vlaanderen</v>
      </c>
      <c r="C166" s="31" t="str">
        <f>[1]basis!N163</f>
        <v>Lokeren</v>
      </c>
      <c r="D166" s="31" t="str">
        <f>[1]basis!D163</f>
        <v>Multifunctioneel Centrum De Hagewinde</v>
      </c>
      <c r="E166" s="31" t="str">
        <f>[1]basis!F163</f>
        <v>Paviljoen Merlijn/Parsifal/Mars</v>
      </c>
      <c r="F166" s="31" t="str">
        <f>[1]basis!G163</f>
        <v>Overige</v>
      </c>
      <c r="G166" s="34">
        <f>[1]basis!H163</f>
        <v>480</v>
      </c>
      <c r="H166" s="35">
        <f>[1]basis!Z163</f>
        <v>43552</v>
      </c>
    </row>
    <row r="167" spans="1:8" s="15" customFormat="1" x14ac:dyDescent="0.25">
      <c r="A167" s="31" t="s">
        <v>847</v>
      </c>
      <c r="B167" s="31" t="str">
        <f>[1]basis!P164</f>
        <v>Oost-Vlaanderen</v>
      </c>
      <c r="C167" s="31" t="str">
        <f>[1]basis!N164</f>
        <v>Lokeren</v>
      </c>
      <c r="D167" s="31" t="str">
        <f>[1]basis!D164</f>
        <v>Multifunctioneel Centrum De Hagewinde</v>
      </c>
      <c r="E167" s="31" t="str">
        <f>[1]basis!F164</f>
        <v>Paviljoen Merlijn/Parsifal/Mars</v>
      </c>
      <c r="F167" s="31" t="str">
        <f>[1]basis!G164</f>
        <v>Schrijnwerkrenovatie</v>
      </c>
      <c r="G167" s="34">
        <f>[1]basis!H164</f>
        <v>11700</v>
      </c>
      <c r="H167" s="35">
        <f>[1]basis!Z164</f>
        <v>43552</v>
      </c>
    </row>
    <row r="168" spans="1:8" s="15" customFormat="1" x14ac:dyDescent="0.25">
      <c r="A168" s="31" t="s">
        <v>848</v>
      </c>
      <c r="B168" s="31" t="str">
        <f>[1]basis!P165</f>
        <v>Oost-Vlaanderen</v>
      </c>
      <c r="C168" s="31" t="str">
        <f>[1]basis!N165</f>
        <v>Lokeren</v>
      </c>
      <c r="D168" s="31" t="str">
        <f>[1]basis!D165</f>
        <v>Multifunctioneel Centrum De Hagewinde</v>
      </c>
      <c r="E168" s="31" t="str">
        <f>[1]basis!F165</f>
        <v>Paviljoen Merlijn/Parsifal/Mars</v>
      </c>
      <c r="F168" s="31" t="str">
        <f>[1]basis!G165</f>
        <v>Zonneboiler</v>
      </c>
      <c r="G168" s="34">
        <f>[1]basis!H165</f>
        <v>6300</v>
      </c>
      <c r="H168" s="35">
        <f>[1]basis!Z165</f>
        <v>43552</v>
      </c>
    </row>
    <row r="169" spans="1:8" s="15" customFormat="1" x14ac:dyDescent="0.25">
      <c r="A169" s="31" t="s">
        <v>849</v>
      </c>
      <c r="B169" s="31" t="str">
        <f>[1]basis!P166</f>
        <v>Oost-Vlaanderen</v>
      </c>
      <c r="C169" s="31" t="str">
        <f>[1]basis!N166</f>
        <v>Lokeren</v>
      </c>
      <c r="D169" s="31" t="str">
        <f>[1]basis!D166</f>
        <v>Multifunctioneel Centrum De Hagewinde</v>
      </c>
      <c r="E169" s="31" t="str">
        <f>[1]basis!F166</f>
        <v>Paviljoen Tijl/Nele</v>
      </c>
      <c r="F169" s="31" t="str">
        <f>[1]basis!G166</f>
        <v>Dakisolatie</v>
      </c>
      <c r="G169" s="34">
        <f>[1]basis!H166</f>
        <v>12960</v>
      </c>
      <c r="H169" s="35">
        <f>[1]basis!Z166</f>
        <v>43552</v>
      </c>
    </row>
    <row r="170" spans="1:8" s="15" customFormat="1" x14ac:dyDescent="0.25">
      <c r="A170" s="31" t="s">
        <v>850</v>
      </c>
      <c r="B170" s="31" t="str">
        <f>[1]basis!P167</f>
        <v>Oost-Vlaanderen</v>
      </c>
      <c r="C170" s="31" t="str">
        <f>[1]basis!N167</f>
        <v>Lokeren</v>
      </c>
      <c r="D170" s="31" t="str">
        <f>[1]basis!D167</f>
        <v>Multifunctioneel Centrum De Hagewinde</v>
      </c>
      <c r="E170" s="31" t="str">
        <f>[1]basis!F167</f>
        <v>Paviljoen Tijl/Nele</v>
      </c>
      <c r="F170" s="31" t="str">
        <f>[1]basis!G167</f>
        <v>Isoleren leidingen</v>
      </c>
      <c r="G170" s="34">
        <f>[1]basis!H167</f>
        <v>600</v>
      </c>
      <c r="H170" s="35">
        <f>[1]basis!Z167</f>
        <v>43552</v>
      </c>
    </row>
    <row r="171" spans="1:8" s="15" customFormat="1" x14ac:dyDescent="0.25">
      <c r="A171" s="31" t="s">
        <v>851</v>
      </c>
      <c r="B171" s="31" t="str">
        <f>[1]basis!P168</f>
        <v>Oost-Vlaanderen</v>
      </c>
      <c r="C171" s="31" t="str">
        <f>[1]basis!N168</f>
        <v>Lokeren</v>
      </c>
      <c r="D171" s="31" t="str">
        <f>[1]basis!D168</f>
        <v>Multifunctioneel Centrum De Hagewinde</v>
      </c>
      <c r="E171" s="31" t="str">
        <f>[1]basis!F168</f>
        <v>Paviljoen Tijl/Nele</v>
      </c>
      <c r="F171" s="31" t="str">
        <f>[1]basis!G168</f>
        <v>Muurisolatie</v>
      </c>
      <c r="G171" s="34">
        <f>[1]basis!H168</f>
        <v>2564</v>
      </c>
      <c r="H171" s="35">
        <f>[1]basis!Z168</f>
        <v>43552</v>
      </c>
    </row>
    <row r="172" spans="1:8" s="15" customFormat="1" x14ac:dyDescent="0.25">
      <c r="A172" s="31" t="s">
        <v>852</v>
      </c>
      <c r="B172" s="31" t="str">
        <f>[1]basis!P169</f>
        <v>Oost-Vlaanderen</v>
      </c>
      <c r="C172" s="31" t="str">
        <f>[1]basis!N169</f>
        <v>Lokeren</v>
      </c>
      <c r="D172" s="31" t="str">
        <f>[1]basis!D169</f>
        <v>Multifunctioneel Centrum De Hagewinde</v>
      </c>
      <c r="E172" s="31" t="str">
        <f>[1]basis!F169</f>
        <v>Paviljoen Tijl/Nele</v>
      </c>
      <c r="F172" s="31" t="str">
        <f>[1]basis!G169</f>
        <v>Overige</v>
      </c>
      <c r="G172" s="34">
        <f>[1]basis!H169</f>
        <v>240</v>
      </c>
      <c r="H172" s="35">
        <f>[1]basis!Z169</f>
        <v>43552</v>
      </c>
    </row>
    <row r="173" spans="1:8" s="15" customFormat="1" x14ac:dyDescent="0.25">
      <c r="A173" s="31" t="s">
        <v>853</v>
      </c>
      <c r="B173" s="31" t="str">
        <f>[1]basis!P170</f>
        <v>Oost-Vlaanderen</v>
      </c>
      <c r="C173" s="31" t="str">
        <f>[1]basis!N170</f>
        <v>Lokeren</v>
      </c>
      <c r="D173" s="31" t="str">
        <f>[1]basis!D170</f>
        <v>Multifunctioneel Centrum De Hagewinde</v>
      </c>
      <c r="E173" s="31" t="str">
        <f>[1]basis!F170</f>
        <v>Paviljoen Tijl/Nele</v>
      </c>
      <c r="F173" s="31" t="str">
        <f>[1]basis!G170</f>
        <v>Stookplaatsrenovatie</v>
      </c>
      <c r="G173" s="34">
        <f>[1]basis!H170</f>
        <v>9900</v>
      </c>
      <c r="H173" s="35">
        <f>[1]basis!Z170</f>
        <v>43552</v>
      </c>
    </row>
    <row r="174" spans="1:8" s="15" customFormat="1" x14ac:dyDescent="0.25">
      <c r="A174" s="31" t="s">
        <v>854</v>
      </c>
      <c r="B174" s="31" t="str">
        <f>[1]basis!P171</f>
        <v>Oost-Vlaanderen</v>
      </c>
      <c r="C174" s="31" t="str">
        <f>[1]basis!N171</f>
        <v>Lokeren</v>
      </c>
      <c r="D174" s="31" t="str">
        <f>[1]basis!D171</f>
        <v>Multifunctioneel Centrum De Hagewinde</v>
      </c>
      <c r="E174" s="31" t="str">
        <f>[1]basis!F171</f>
        <v>Paviljoen Tijl/Nele</v>
      </c>
      <c r="F174" s="31" t="str">
        <f>[1]basis!G171</f>
        <v>Vervangen pompen</v>
      </c>
      <c r="G174" s="34">
        <f>[1]basis!H171</f>
        <v>780</v>
      </c>
      <c r="H174" s="35">
        <f>[1]basis!Z171</f>
        <v>43552</v>
      </c>
    </row>
    <row r="175" spans="1:8" s="15" customFormat="1" x14ac:dyDescent="0.25">
      <c r="A175" s="31" t="s">
        <v>855</v>
      </c>
      <c r="B175" s="31" t="str">
        <f>[1]basis!P172</f>
        <v>Oost-Vlaanderen</v>
      </c>
      <c r="C175" s="31" t="str">
        <f>[1]basis!N172</f>
        <v>Lokeren</v>
      </c>
      <c r="D175" s="31" t="str">
        <f>[1]basis!D172</f>
        <v>Multifunctioneel Centrum De Hagewinde</v>
      </c>
      <c r="E175" s="31" t="str">
        <f>[1]basis!F172</f>
        <v>Paviljoen Tijl/Nele</v>
      </c>
      <c r="F175" s="31" t="str">
        <f>[1]basis!G172</f>
        <v>Zonneboiler</v>
      </c>
      <c r="G175" s="34">
        <f>[1]basis!H172</f>
        <v>4774</v>
      </c>
      <c r="H175" s="35">
        <f>[1]basis!Z172</f>
        <v>43552</v>
      </c>
    </row>
    <row r="176" spans="1:8" s="15" customFormat="1" x14ac:dyDescent="0.25">
      <c r="A176" s="31" t="s">
        <v>856</v>
      </c>
      <c r="B176" s="31" t="str">
        <f>[1]basis!P173</f>
        <v>Oost-Vlaanderen</v>
      </c>
      <c r="C176" s="31" t="str">
        <f>[1]basis!N173</f>
        <v>Lokeren</v>
      </c>
      <c r="D176" s="31" t="str">
        <f>[1]basis!D173</f>
        <v>Multifunctioneel Centrum De Hagewinde</v>
      </c>
      <c r="E176" s="31" t="str">
        <f>[1]basis!F173</f>
        <v>Paviljoen Tijl/Nele</v>
      </c>
      <c r="F176" s="31" t="str">
        <f>[1]basis!G173</f>
        <v>Relighting/relamping</v>
      </c>
      <c r="G176" s="34">
        <f>[1]basis!H173</f>
        <v>547</v>
      </c>
      <c r="H176" s="35">
        <f>[1]basis!Z173</f>
        <v>43552</v>
      </c>
    </row>
    <row r="177" spans="1:8" s="15" customFormat="1" x14ac:dyDescent="0.25">
      <c r="A177" s="31" t="s">
        <v>857</v>
      </c>
      <c r="B177" s="31" t="str">
        <f>[1]basis!P174</f>
        <v>Oost-Vlaanderen</v>
      </c>
      <c r="C177" s="31" t="str">
        <f>[1]basis!N174</f>
        <v>Lokeren</v>
      </c>
      <c r="D177" s="31" t="str">
        <f>[1]basis!D174</f>
        <v>Multifunctioneel Centrum De Hagewinde</v>
      </c>
      <c r="E177" s="31" t="str">
        <f>[1]basis!F174</f>
        <v>Paviljoen Zonneweelde/Robbedoes/tSchip</v>
      </c>
      <c r="F177" s="31" t="str">
        <f>[1]basis!G174</f>
        <v>Dakisolatie</v>
      </c>
      <c r="G177" s="34">
        <f>[1]basis!H174</f>
        <v>7200</v>
      </c>
      <c r="H177" s="35">
        <f>[1]basis!Z174</f>
        <v>43552</v>
      </c>
    </row>
    <row r="178" spans="1:8" s="15" customFormat="1" x14ac:dyDescent="0.25">
      <c r="A178" s="31" t="s">
        <v>858</v>
      </c>
      <c r="B178" s="31" t="str">
        <f>[1]basis!P175</f>
        <v>Oost-Vlaanderen</v>
      </c>
      <c r="C178" s="31" t="str">
        <f>[1]basis!N175</f>
        <v>Lokeren</v>
      </c>
      <c r="D178" s="31" t="str">
        <f>[1]basis!D175</f>
        <v>Multifunctioneel Centrum De Hagewinde</v>
      </c>
      <c r="E178" s="31" t="str">
        <f>[1]basis!F175</f>
        <v>Paviljoen Zonneweelde/Robbedoes/tSchip</v>
      </c>
      <c r="F178" s="31" t="str">
        <f>[1]basis!G175</f>
        <v>Muurisolatie</v>
      </c>
      <c r="G178" s="34">
        <f>[1]basis!H175</f>
        <v>3537</v>
      </c>
      <c r="H178" s="35">
        <f>[1]basis!Z175</f>
        <v>43552</v>
      </c>
    </row>
    <row r="179" spans="1:8" s="15" customFormat="1" x14ac:dyDescent="0.25">
      <c r="A179" s="31" t="s">
        <v>859</v>
      </c>
      <c r="B179" s="31" t="str">
        <f>[1]basis!P176</f>
        <v>Oost-Vlaanderen</v>
      </c>
      <c r="C179" s="31" t="str">
        <f>[1]basis!N176</f>
        <v>Lokeren</v>
      </c>
      <c r="D179" s="31" t="str">
        <f>[1]basis!D176</f>
        <v>Multifunctioneel Centrum De Hagewinde</v>
      </c>
      <c r="E179" s="31" t="str">
        <f>[1]basis!F176</f>
        <v>Paviljoen Zonneweelde/Robbedoes/tSchip</v>
      </c>
      <c r="F179" s="31" t="str">
        <f>[1]basis!G176</f>
        <v>Overige</v>
      </c>
      <c r="G179" s="34">
        <f>[1]basis!H176</f>
        <v>480</v>
      </c>
      <c r="H179" s="35">
        <f>[1]basis!Z176</f>
        <v>43552</v>
      </c>
    </row>
    <row r="180" spans="1:8" s="15" customFormat="1" x14ac:dyDescent="0.25">
      <c r="A180" s="31" t="s">
        <v>860</v>
      </c>
      <c r="B180" s="31" t="str">
        <f>[1]basis!P177</f>
        <v>Oost-Vlaanderen</v>
      </c>
      <c r="C180" s="31" t="str">
        <f>[1]basis!N177</f>
        <v>Lokeren</v>
      </c>
      <c r="D180" s="31" t="str">
        <f>[1]basis!D177</f>
        <v>Multifunctioneel Centrum De Hagewinde</v>
      </c>
      <c r="E180" s="31" t="str">
        <f>[1]basis!F177</f>
        <v>Paviljoen Zonneweelde/Robbedoes/tSchip</v>
      </c>
      <c r="F180" s="31" t="str">
        <f>[1]basis!G177</f>
        <v>Schrijnwerkrenovatie</v>
      </c>
      <c r="G180" s="34">
        <f>[1]basis!H177</f>
        <v>11700</v>
      </c>
      <c r="H180" s="35">
        <f>[1]basis!Z177</f>
        <v>43552</v>
      </c>
    </row>
    <row r="181" spans="1:8" s="15" customFormat="1" x14ac:dyDescent="0.25">
      <c r="A181" s="31" t="s">
        <v>861</v>
      </c>
      <c r="B181" s="31" t="str">
        <f>[1]basis!P178</f>
        <v>Oost-Vlaanderen</v>
      </c>
      <c r="C181" s="31" t="str">
        <f>[1]basis!N178</f>
        <v>Lokeren</v>
      </c>
      <c r="D181" s="31" t="str">
        <f>[1]basis!D178</f>
        <v>Multifunctioneel Centrum De Hagewinde</v>
      </c>
      <c r="E181" s="31" t="str">
        <f>[1]basis!F178</f>
        <v>Paviljoen Zonneweelde/Robbedoes/tSchip</v>
      </c>
      <c r="F181" s="31" t="str">
        <f>[1]basis!G178</f>
        <v>Zonneboiler</v>
      </c>
      <c r="G181" s="34">
        <f>[1]basis!H178</f>
        <v>6300</v>
      </c>
      <c r="H181" s="35">
        <f>[1]basis!Z178</f>
        <v>43552</v>
      </c>
    </row>
    <row r="182" spans="1:8" s="15" customFormat="1" x14ac:dyDescent="0.25">
      <c r="A182" s="31" t="s">
        <v>862</v>
      </c>
      <c r="B182" s="31" t="str">
        <f>[1]basis!P179</f>
        <v>Oost-Vlaanderen</v>
      </c>
      <c r="C182" s="31" t="str">
        <f>[1]basis!N179</f>
        <v>Lokeren</v>
      </c>
      <c r="D182" s="31" t="str">
        <f>[1]basis!D179</f>
        <v>Multifunctioneel Centrum De Hagewinde</v>
      </c>
      <c r="E182" s="31" t="str">
        <f>[1]basis!F179</f>
        <v>Zorggroep De Ark/Atelier</v>
      </c>
      <c r="F182" s="31" t="str">
        <f>[1]basis!G179</f>
        <v>Isoleren leidingen</v>
      </c>
      <c r="G182" s="34">
        <f>[1]basis!H179</f>
        <v>1200</v>
      </c>
      <c r="H182" s="35">
        <f>[1]basis!Z179</f>
        <v>43552</v>
      </c>
    </row>
    <row r="183" spans="1:8" s="15" customFormat="1" x14ac:dyDescent="0.25">
      <c r="A183" s="31" t="s">
        <v>863</v>
      </c>
      <c r="B183" s="31" t="str">
        <f>[1]basis!P180</f>
        <v>Oost-Vlaanderen</v>
      </c>
      <c r="C183" s="31" t="str">
        <f>[1]basis!N180</f>
        <v>Lokeren</v>
      </c>
      <c r="D183" s="31" t="str">
        <f>[1]basis!D180</f>
        <v>Multifunctioneel Centrum De Hagewinde</v>
      </c>
      <c r="E183" s="31" t="str">
        <f>[1]basis!F180</f>
        <v>Zorggroep De Ark/Atelier</v>
      </c>
      <c r="F183" s="31" t="str">
        <f>[1]basis!G180</f>
        <v>Zonneboiler</v>
      </c>
      <c r="G183" s="34">
        <f>[1]basis!H180</f>
        <v>2058</v>
      </c>
      <c r="H183" s="35">
        <f>[1]basis!Z180</f>
        <v>43552</v>
      </c>
    </row>
    <row r="184" spans="1:8" s="15" customFormat="1" x14ac:dyDescent="0.25">
      <c r="A184" s="31" t="s">
        <v>864</v>
      </c>
      <c r="B184" s="31" t="str">
        <f>[1]basis!P181</f>
        <v>Oost-Vlaanderen</v>
      </c>
      <c r="C184" s="31" t="str">
        <f>[1]basis!N181</f>
        <v>Lokeren</v>
      </c>
      <c r="D184" s="31" t="str">
        <f>[1]basis!D181</f>
        <v>Multifunctioneel Centrum De Hagewinde</v>
      </c>
      <c r="E184" s="31" t="str">
        <f>[1]basis!F181</f>
        <v>Zorggroep De Mast</v>
      </c>
      <c r="F184" s="31" t="str">
        <f>[1]basis!G181</f>
        <v>Isoleren leidingen</v>
      </c>
      <c r="G184" s="34">
        <f>[1]basis!H181</f>
        <v>1350</v>
      </c>
      <c r="H184" s="35">
        <f>[1]basis!Z181</f>
        <v>43552</v>
      </c>
    </row>
    <row r="185" spans="1:8" s="15" customFormat="1" x14ac:dyDescent="0.25">
      <c r="A185" s="31" t="s">
        <v>865</v>
      </c>
      <c r="B185" s="31" t="str">
        <f>[1]basis!P182</f>
        <v>Oost-Vlaanderen</v>
      </c>
      <c r="C185" s="31" t="str">
        <f>[1]basis!N182</f>
        <v>Lokeren</v>
      </c>
      <c r="D185" s="31" t="str">
        <f>[1]basis!D182</f>
        <v>Multifunctioneel Centrum De Hagewinde</v>
      </c>
      <c r="E185" s="31" t="str">
        <f>[1]basis!F182</f>
        <v>Zorggroep De Mast</v>
      </c>
      <c r="F185" s="31" t="str">
        <f>[1]basis!G182</f>
        <v>Muurisolatie</v>
      </c>
      <c r="G185" s="34">
        <f>[1]basis!H182</f>
        <v>795</v>
      </c>
      <c r="H185" s="35">
        <f>[1]basis!Z182</f>
        <v>43552</v>
      </c>
    </row>
    <row r="186" spans="1:8" s="15" customFormat="1" x14ac:dyDescent="0.25">
      <c r="A186" s="31" t="s">
        <v>866</v>
      </c>
      <c r="B186" s="31" t="str">
        <f>[1]basis!P183</f>
        <v>Oost-Vlaanderen</v>
      </c>
      <c r="C186" s="31" t="str">
        <f>[1]basis!N183</f>
        <v>Lokeren</v>
      </c>
      <c r="D186" s="31" t="str">
        <f>[1]basis!D183</f>
        <v>Multifunctioneel Centrum De Hagewinde</v>
      </c>
      <c r="E186" s="31" t="str">
        <f>[1]basis!F183</f>
        <v>Zorggroep De Mast</v>
      </c>
      <c r="F186" s="31" t="str">
        <f>[1]basis!G183</f>
        <v>Zonneboiler</v>
      </c>
      <c r="G186" s="34">
        <f>[1]basis!H183</f>
        <v>2632</v>
      </c>
      <c r="H186" s="35">
        <f>[1]basis!Z183</f>
        <v>43552</v>
      </c>
    </row>
    <row r="187" spans="1:8" s="15" customFormat="1" x14ac:dyDescent="0.25">
      <c r="A187" s="31" t="s">
        <v>867</v>
      </c>
      <c r="B187" s="31" t="str">
        <f>[1]basis!P184</f>
        <v>Oost-Vlaanderen</v>
      </c>
      <c r="C187" s="31" t="str">
        <f>[1]basis!N184</f>
        <v>Lokeren</v>
      </c>
      <c r="D187" s="31" t="str">
        <f>[1]basis!D184</f>
        <v>Multifunctioneel Centrum De Hagewinde</v>
      </c>
      <c r="E187" s="31" t="str">
        <f>[1]basis!F184</f>
        <v>Zorggroep Pinocchio</v>
      </c>
      <c r="F187" s="31" t="str">
        <f>[1]basis!G184</f>
        <v>Isoleren leidingen</v>
      </c>
      <c r="G187" s="34">
        <f>[1]basis!H184</f>
        <v>480</v>
      </c>
      <c r="H187" s="35">
        <f>[1]basis!Z184</f>
        <v>43552</v>
      </c>
    </row>
    <row r="188" spans="1:8" s="15" customFormat="1" x14ac:dyDescent="0.25">
      <c r="A188" s="31" t="s">
        <v>868</v>
      </c>
      <c r="B188" s="31" t="str">
        <f>[1]basis!P185</f>
        <v>Oost-Vlaanderen</v>
      </c>
      <c r="C188" s="31" t="str">
        <f>[1]basis!N185</f>
        <v>Lokeren</v>
      </c>
      <c r="D188" s="31" t="str">
        <f>[1]basis!D185</f>
        <v>Multifunctioneel Centrum De Hagewinde</v>
      </c>
      <c r="E188" s="31" t="str">
        <f>[1]basis!F185</f>
        <v>Zorggroep Pinocchio</v>
      </c>
      <c r="F188" s="31" t="str">
        <f>[1]basis!G185</f>
        <v>Muurisolatie</v>
      </c>
      <c r="G188" s="34">
        <f>[1]basis!H185</f>
        <v>2387</v>
      </c>
      <c r="H188" s="35">
        <f>[1]basis!Z185</f>
        <v>43552</v>
      </c>
    </row>
    <row r="189" spans="1:8" s="15" customFormat="1" x14ac:dyDescent="0.25">
      <c r="A189" s="31" t="s">
        <v>869</v>
      </c>
      <c r="B189" s="31" t="str">
        <f>[1]basis!P186</f>
        <v>Oost-Vlaanderen</v>
      </c>
      <c r="C189" s="31" t="str">
        <f>[1]basis!N186</f>
        <v>Lokeren</v>
      </c>
      <c r="D189" s="31" t="str">
        <f>[1]basis!D186</f>
        <v>Multifunctioneel Centrum De Hagewinde</v>
      </c>
      <c r="E189" s="31" t="str">
        <f>[1]basis!F186</f>
        <v>Zorggroep Pinocchio</v>
      </c>
      <c r="F189" s="31" t="str">
        <f>[1]basis!G186</f>
        <v>Vervangen pompen</v>
      </c>
      <c r="G189" s="34">
        <f>[1]basis!H186</f>
        <v>253</v>
      </c>
      <c r="H189" s="35">
        <f>[1]basis!Z186</f>
        <v>43552</v>
      </c>
    </row>
    <row r="190" spans="1:8" s="15" customFormat="1" x14ac:dyDescent="0.25">
      <c r="A190" s="31" t="s">
        <v>870</v>
      </c>
      <c r="B190" s="31" t="str">
        <f>[1]basis!P187</f>
        <v>Oost-Vlaanderen</v>
      </c>
      <c r="C190" s="31" t="str">
        <f>[1]basis!N187</f>
        <v>Lokeren</v>
      </c>
      <c r="D190" s="31" t="str">
        <f>[1]basis!D187</f>
        <v>Multifunctioneel Centrum De Hagewinde</v>
      </c>
      <c r="E190" s="31" t="str">
        <f>[1]basis!F187</f>
        <v>Zorggroep Pinocchio</v>
      </c>
      <c r="F190" s="31" t="str">
        <f>[1]basis!G187</f>
        <v>Dakisolatie</v>
      </c>
      <c r="G190" s="34">
        <f>[1]basis!H187</f>
        <v>1834</v>
      </c>
      <c r="H190" s="35">
        <f>[1]basis!Z187</f>
        <v>43552</v>
      </c>
    </row>
    <row r="191" spans="1:8" s="15" customFormat="1" x14ac:dyDescent="0.25">
      <c r="A191" s="31" t="s">
        <v>871</v>
      </c>
      <c r="B191" s="31" t="str">
        <f>[1]basis!P188</f>
        <v>Antwerpen</v>
      </c>
      <c r="C191" s="31" t="str">
        <f>[1]basis!N188</f>
        <v>Beerse</v>
      </c>
      <c r="D191" s="31" t="str">
        <f>[1]basis!D188</f>
        <v>O.C.M.W. Beerse</v>
      </c>
      <c r="E191" s="31" t="str">
        <f>[1]basis!F188</f>
        <v>Serviceflats De Molenakkers</v>
      </c>
      <c r="F191" s="31" t="str">
        <f>[1]basis!G188</f>
        <v>Stookplaatsrenovatie</v>
      </c>
      <c r="G191" s="34">
        <f>[1]basis!H188</f>
        <v>16474</v>
      </c>
      <c r="H191" s="35">
        <f>[1]basis!Z188</f>
        <v>43556</v>
      </c>
    </row>
    <row r="192" spans="1:8" s="15" customFormat="1" x14ac:dyDescent="0.25">
      <c r="A192" s="31" t="s">
        <v>872</v>
      </c>
      <c r="B192" s="31" t="str">
        <f>[1]basis!P189</f>
        <v>Oost-Vlaanderen</v>
      </c>
      <c r="C192" s="31" t="str">
        <f>[1]basis!N189</f>
        <v>Buggenhout</v>
      </c>
      <c r="D192" s="31" t="str">
        <f>[1]basis!D189</f>
        <v>O.C.M.W. van Buggenhout</v>
      </c>
      <c r="E192" s="31" t="str">
        <f>[1]basis!F189</f>
        <v>Herfstdroom</v>
      </c>
      <c r="F192" s="31" t="str">
        <f>[1]basis!G189</f>
        <v>Isoleren leidingen</v>
      </c>
      <c r="G192" s="34">
        <f>[1]basis!H189</f>
        <v>554</v>
      </c>
      <c r="H192" s="35">
        <f>[1]basis!Z189</f>
        <v>43556</v>
      </c>
    </row>
    <row r="193" spans="1:8" s="15" customFormat="1" x14ac:dyDescent="0.25">
      <c r="A193" s="31" t="s">
        <v>873</v>
      </c>
      <c r="B193" s="31" t="str">
        <f>[1]basis!P190</f>
        <v>Oost-Vlaanderen</v>
      </c>
      <c r="C193" s="31" t="str">
        <f>[1]basis!N190</f>
        <v>Buggenhout</v>
      </c>
      <c r="D193" s="31" t="str">
        <f>[1]basis!D190</f>
        <v>O.C.M.W. van Buggenhout</v>
      </c>
      <c r="E193" s="31" t="str">
        <f>[1]basis!F190</f>
        <v>Herfstdroom</v>
      </c>
      <c r="F193" s="31" t="str">
        <f>[1]basis!G190</f>
        <v>Stookplaatsrenovatie</v>
      </c>
      <c r="G193" s="34">
        <f>[1]basis!H190</f>
        <v>19200</v>
      </c>
      <c r="H193" s="35">
        <f>[1]basis!Z190</f>
        <v>43556</v>
      </c>
    </row>
    <row r="194" spans="1:8" s="15" customFormat="1" x14ac:dyDescent="0.25">
      <c r="A194" s="31" t="s">
        <v>874</v>
      </c>
      <c r="B194" s="31" t="str">
        <f>[1]basis!P191</f>
        <v>Oost-Vlaanderen</v>
      </c>
      <c r="C194" s="31" t="str">
        <f>[1]basis!N191</f>
        <v>Buggenhout</v>
      </c>
      <c r="D194" s="31" t="str">
        <f>[1]basis!D191</f>
        <v>O.C.M.W. van Buggenhout</v>
      </c>
      <c r="E194" s="31" t="str">
        <f>[1]basis!F191</f>
        <v>Herfstdroom</v>
      </c>
      <c r="F194" s="31" t="str">
        <f>[1]basis!G191</f>
        <v>Vervangen pompen</v>
      </c>
      <c r="G194" s="34">
        <f>[1]basis!H191</f>
        <v>899</v>
      </c>
      <c r="H194" s="35">
        <f>[1]basis!Z191</f>
        <v>43556</v>
      </c>
    </row>
    <row r="195" spans="1:8" s="15" customFormat="1" x14ac:dyDescent="0.25">
      <c r="A195" s="31" t="s">
        <v>875</v>
      </c>
      <c r="B195" s="31" t="str">
        <f>[1]basis!P192</f>
        <v>Oost-Vlaanderen</v>
      </c>
      <c r="C195" s="31" t="str">
        <f>[1]basis!N192</f>
        <v>Lochristi</v>
      </c>
      <c r="D195" s="31" t="str">
        <f>[1]basis!D192</f>
        <v>Onthaal-, Oriëntatie- En Observatiecentrum Luein</v>
      </c>
      <c r="E195" s="31" t="str">
        <f>[1]basis!F192</f>
        <v>OOOC Luein</v>
      </c>
      <c r="F195" s="31" t="str">
        <f>[1]basis!G192</f>
        <v>Dakisolatie</v>
      </c>
      <c r="G195" s="34">
        <f>[1]basis!H192</f>
        <v>13328</v>
      </c>
      <c r="H195" s="35">
        <f>[1]basis!Z192</f>
        <v>43556</v>
      </c>
    </row>
    <row r="196" spans="1:8" s="15" customFormat="1" x14ac:dyDescent="0.25">
      <c r="A196" s="31" t="s">
        <v>876</v>
      </c>
      <c r="B196" s="31" t="str">
        <f>[1]basis!P193</f>
        <v>Oost-Vlaanderen</v>
      </c>
      <c r="C196" s="31" t="str">
        <f>[1]basis!N193</f>
        <v>Lochristi</v>
      </c>
      <c r="D196" s="31" t="str">
        <f>[1]basis!D193</f>
        <v>Onthaal-, Oriëntatie- En Observatiecentrum Luein</v>
      </c>
      <c r="E196" s="31" t="str">
        <f>[1]basis!F193</f>
        <v>OOOC Luein</v>
      </c>
      <c r="F196" s="31" t="str">
        <f>[1]basis!G193</f>
        <v>Vervangen pompen</v>
      </c>
      <c r="G196" s="34">
        <f>[1]basis!H193</f>
        <v>2880</v>
      </c>
      <c r="H196" s="35">
        <f>[1]basis!Z193</f>
        <v>43556</v>
      </c>
    </row>
    <row r="197" spans="1:8" s="15" customFormat="1" x14ac:dyDescent="0.25">
      <c r="A197" s="31" t="s">
        <v>877</v>
      </c>
      <c r="B197" s="31" t="str">
        <f>[1]basis!P194</f>
        <v>Oost-Vlaanderen</v>
      </c>
      <c r="C197" s="31" t="str">
        <f>[1]basis!N194</f>
        <v>Lochristi</v>
      </c>
      <c r="D197" s="31" t="str">
        <f>[1]basis!D194</f>
        <v>Onthaal-, Oriëntatie- En Observatiecentrum Luein</v>
      </c>
      <c r="E197" s="31" t="str">
        <f>[1]basis!F194</f>
        <v>OOOC Luein</v>
      </c>
      <c r="F197" s="31" t="str">
        <f>[1]basis!G194</f>
        <v>Zonneboiler</v>
      </c>
      <c r="G197" s="34">
        <f>[1]basis!H194</f>
        <v>3234</v>
      </c>
      <c r="H197" s="35">
        <f>[1]basis!Z194</f>
        <v>43556</v>
      </c>
    </row>
    <row r="198" spans="1:8" s="15" customFormat="1" x14ac:dyDescent="0.25">
      <c r="A198" s="31" t="s">
        <v>878</v>
      </c>
      <c r="B198" s="31" t="str">
        <f>[1]basis!P195</f>
        <v>Oost-Vlaanderen</v>
      </c>
      <c r="C198" s="31" t="str">
        <f>[1]basis!N195</f>
        <v>Lochristi</v>
      </c>
      <c r="D198" s="31" t="str">
        <f>[1]basis!D195</f>
        <v>Onthaal-, Oriëntatie- En Observatiecentrum Luein</v>
      </c>
      <c r="E198" s="31" t="str">
        <f>[1]basis!F195</f>
        <v>OOOC Luein</v>
      </c>
      <c r="F198" s="31" t="str">
        <f>[1]basis!G195</f>
        <v>Isoleren leidingen</v>
      </c>
      <c r="G198" s="34">
        <f>[1]basis!H195</f>
        <v>95</v>
      </c>
      <c r="H198" s="35">
        <f>[1]basis!Z195</f>
        <v>43556</v>
      </c>
    </row>
    <row r="199" spans="1:8" s="15" customFormat="1" x14ac:dyDescent="0.25">
      <c r="A199" s="31" t="s">
        <v>879</v>
      </c>
      <c r="B199" s="31" t="str">
        <f>[1]basis!P196</f>
        <v>Oost-Vlaanderen</v>
      </c>
      <c r="C199" s="31" t="str">
        <f>[1]basis!N196</f>
        <v>Lochristi</v>
      </c>
      <c r="D199" s="31" t="str">
        <f>[1]basis!D196</f>
        <v>Onthaal-, Oriëntatie- En Observatiecentrum Luein</v>
      </c>
      <c r="E199" s="31" t="str">
        <f>[1]basis!F196</f>
        <v>OOOC Luein</v>
      </c>
      <c r="F199" s="31" t="str">
        <f>[1]basis!G196</f>
        <v>Isoleren pompen/kranen/hydraulica</v>
      </c>
      <c r="G199" s="34">
        <f>[1]basis!H196</f>
        <v>1237</v>
      </c>
      <c r="H199" s="35">
        <f>[1]basis!Z196</f>
        <v>43556</v>
      </c>
    </row>
    <row r="200" spans="1:8" s="15" customFormat="1" x14ac:dyDescent="0.25">
      <c r="A200" s="31" t="s">
        <v>880</v>
      </c>
      <c r="B200" s="31" t="str">
        <f>[1]basis!P197</f>
        <v>Oost-Vlaanderen</v>
      </c>
      <c r="C200" s="31" t="str">
        <f>[1]basis!N197</f>
        <v>Lochristi</v>
      </c>
      <c r="D200" s="31" t="str">
        <f>[1]basis!D197</f>
        <v>Onthaal-, Oriëntatie- En Observatiecentrum Luein</v>
      </c>
      <c r="E200" s="31" t="str">
        <f>[1]basis!F197</f>
        <v>OOOC Luein</v>
      </c>
      <c r="F200" s="31" t="str">
        <f>[1]basis!G197</f>
        <v>Monitoring</v>
      </c>
      <c r="G200" s="34">
        <f>[1]basis!H197</f>
        <v>2820</v>
      </c>
      <c r="H200" s="35">
        <f>[1]basis!Z197</f>
        <v>43556</v>
      </c>
    </row>
    <row r="201" spans="1:8" s="15" customFormat="1" x14ac:dyDescent="0.25">
      <c r="A201" s="31" t="s">
        <v>881</v>
      </c>
      <c r="B201" s="31" t="str">
        <f>[1]basis!P198</f>
        <v>Oost-Vlaanderen</v>
      </c>
      <c r="C201" s="31" t="str">
        <f>[1]basis!N198</f>
        <v>Lochristi</v>
      </c>
      <c r="D201" s="31" t="str">
        <f>[1]basis!D198</f>
        <v>Onthaal-, Oriëntatie- En Observatiecentrum Luein</v>
      </c>
      <c r="E201" s="31" t="str">
        <f>[1]basis!F198</f>
        <v>OOOC Luein</v>
      </c>
      <c r="F201" s="31" t="str">
        <f>[1]basis!G198</f>
        <v>Muurisolatie</v>
      </c>
      <c r="G201" s="34">
        <f>[1]basis!H198</f>
        <v>36300</v>
      </c>
      <c r="H201" s="35">
        <f>[1]basis!Z198</f>
        <v>43556</v>
      </c>
    </row>
    <row r="202" spans="1:8" s="15" customFormat="1" x14ac:dyDescent="0.25">
      <c r="A202" s="31" t="s">
        <v>882</v>
      </c>
      <c r="B202" s="31" t="str">
        <f>[1]basis!P199</f>
        <v>Oost-Vlaanderen</v>
      </c>
      <c r="C202" s="31" t="str">
        <f>[1]basis!N199</f>
        <v>Lochristi</v>
      </c>
      <c r="D202" s="31" t="str">
        <f>[1]basis!D199</f>
        <v>Onthaal-, Oriëntatie- En Observatiecentrum Luein</v>
      </c>
      <c r="E202" s="31" t="str">
        <f>[1]basis!F199</f>
        <v>OOOC Luein</v>
      </c>
      <c r="F202" s="31" t="str">
        <f>[1]basis!G199</f>
        <v>Renovatie SWW</v>
      </c>
      <c r="G202" s="34">
        <f>[1]basis!H199</f>
        <v>10871</v>
      </c>
      <c r="H202" s="35">
        <f>[1]basis!Z199</f>
        <v>43556</v>
      </c>
    </row>
    <row r="203" spans="1:8" s="15" customFormat="1" x14ac:dyDescent="0.25">
      <c r="A203" s="31" t="s">
        <v>883</v>
      </c>
      <c r="B203" s="31" t="str">
        <f>[1]basis!P200</f>
        <v>Oost-Vlaanderen</v>
      </c>
      <c r="C203" s="31" t="str">
        <f>[1]basis!N200</f>
        <v>Lochristi</v>
      </c>
      <c r="D203" s="31" t="str">
        <f>[1]basis!D200</f>
        <v>Onthaal-, Oriëntatie- En Observatiecentrum Luein</v>
      </c>
      <c r="E203" s="31" t="str">
        <f>[1]basis!F200</f>
        <v>OOOC Luein</v>
      </c>
      <c r="F203" s="31" t="str">
        <f>[1]basis!G200</f>
        <v>Schrijnwerkrenovatie</v>
      </c>
      <c r="G203" s="34">
        <f>[1]basis!H200</f>
        <v>15300</v>
      </c>
      <c r="H203" s="35">
        <f>[1]basis!Z200</f>
        <v>43556</v>
      </c>
    </row>
    <row r="204" spans="1:8" s="15" customFormat="1" x14ac:dyDescent="0.25">
      <c r="A204" s="31" t="s">
        <v>884</v>
      </c>
      <c r="B204" s="31" t="str">
        <f>[1]basis!P201</f>
        <v>Oost-Vlaanderen</v>
      </c>
      <c r="C204" s="31" t="str">
        <f>[1]basis!N201</f>
        <v>Lochristi</v>
      </c>
      <c r="D204" s="31" t="str">
        <f>[1]basis!D201</f>
        <v>Onthaal-, Oriëntatie- En Observatiecentrum Luein</v>
      </c>
      <c r="E204" s="31" t="str">
        <f>[1]basis!F201</f>
        <v>OOOC Luein</v>
      </c>
      <c r="F204" s="31" t="str">
        <f>[1]basis!G201</f>
        <v>Sensibilisering</v>
      </c>
      <c r="G204" s="34">
        <f>[1]basis!H201</f>
        <v>150</v>
      </c>
      <c r="H204" s="35">
        <f>[1]basis!Z201</f>
        <v>43556</v>
      </c>
    </row>
    <row r="205" spans="1:8" s="15" customFormat="1" x14ac:dyDescent="0.25">
      <c r="A205" s="31" t="s">
        <v>885</v>
      </c>
      <c r="B205" s="31" t="str">
        <f>[1]basis!P202</f>
        <v>Oost-Vlaanderen</v>
      </c>
      <c r="C205" s="31" t="str">
        <f>[1]basis!N202</f>
        <v>Lochristi</v>
      </c>
      <c r="D205" s="31" t="str">
        <f>[1]basis!D202</f>
        <v>Onthaal-, Oriëntatie- En Observatiecentrum Luein</v>
      </c>
      <c r="E205" s="31" t="str">
        <f>[1]basis!F202</f>
        <v>OOOC Luein</v>
      </c>
      <c r="F205" s="31" t="str">
        <f>[1]basis!G202</f>
        <v>Stookplaatsrenovatie</v>
      </c>
      <c r="G205" s="34">
        <f>[1]basis!H202</f>
        <v>16800</v>
      </c>
      <c r="H205" s="35">
        <f>[1]basis!Z202</f>
        <v>43556</v>
      </c>
    </row>
    <row r="206" spans="1:8" s="15" customFormat="1" x14ac:dyDescent="0.25">
      <c r="A206" s="31" t="s">
        <v>886</v>
      </c>
      <c r="B206" s="31" t="str">
        <f>[1]basis!P203</f>
        <v>West-Vlaanderen</v>
      </c>
      <c r="C206" s="31" t="str">
        <f>[1]basis!N203</f>
        <v>Kortrijk</v>
      </c>
      <c r="D206" s="31" t="str">
        <f>[1]basis!D203</f>
        <v>Oranjehuis</v>
      </c>
      <c r="E206" s="31" t="str">
        <f>[1]basis!F203</f>
        <v>Fatima-site</v>
      </c>
      <c r="F206" s="31" t="str">
        <f>[1]basis!G203</f>
        <v>Dakisolatie</v>
      </c>
      <c r="G206" s="34">
        <f>[1]basis!H203</f>
        <v>2194</v>
      </c>
      <c r="H206" s="35">
        <f>[1]basis!Z203</f>
        <v>43556</v>
      </c>
    </row>
    <row r="207" spans="1:8" s="15" customFormat="1" x14ac:dyDescent="0.25">
      <c r="A207" s="31" t="s">
        <v>887</v>
      </c>
      <c r="B207" s="31" t="str">
        <f>[1]basis!P204</f>
        <v>West-Vlaanderen</v>
      </c>
      <c r="C207" s="31" t="str">
        <f>[1]basis!N204</f>
        <v>Kortrijk</v>
      </c>
      <c r="D207" s="31" t="str">
        <f>[1]basis!D204</f>
        <v>Oranjehuis</v>
      </c>
      <c r="E207" s="31" t="str">
        <f>[1]basis!F204</f>
        <v>Fatima-site</v>
      </c>
      <c r="F207" s="31" t="str">
        <f>[1]basis!G204</f>
        <v>Isoleren leidingen</v>
      </c>
      <c r="G207" s="34">
        <f>[1]basis!H204</f>
        <v>505</v>
      </c>
      <c r="H207" s="35">
        <f>[1]basis!Z204</f>
        <v>43556</v>
      </c>
    </row>
    <row r="208" spans="1:8" s="15" customFormat="1" x14ac:dyDescent="0.25">
      <c r="A208" s="31" t="s">
        <v>888</v>
      </c>
      <c r="B208" s="31" t="str">
        <f>[1]basis!P205</f>
        <v>West-Vlaanderen</v>
      </c>
      <c r="C208" s="31" t="str">
        <f>[1]basis!N205</f>
        <v>Kortrijk</v>
      </c>
      <c r="D208" s="31" t="str">
        <f>[1]basis!D205</f>
        <v>Oranjehuis</v>
      </c>
      <c r="E208" s="31" t="str">
        <f>[1]basis!F205</f>
        <v>Fatima-site</v>
      </c>
      <c r="F208" s="31" t="str">
        <f>[1]basis!G205</f>
        <v>Muurisolatie</v>
      </c>
      <c r="G208" s="34">
        <f>[1]basis!H205</f>
        <v>6077</v>
      </c>
      <c r="H208" s="35">
        <f>[1]basis!Z205</f>
        <v>43556</v>
      </c>
    </row>
    <row r="209" spans="1:8" s="15" customFormat="1" x14ac:dyDescent="0.25">
      <c r="A209" s="31" t="s">
        <v>889</v>
      </c>
      <c r="B209" s="31" t="str">
        <f>[1]basis!P206</f>
        <v>West-Vlaanderen</v>
      </c>
      <c r="C209" s="31" t="str">
        <f>[1]basis!N206</f>
        <v>Kortrijk</v>
      </c>
      <c r="D209" s="31" t="str">
        <f>[1]basis!D206</f>
        <v>Oranjehuis</v>
      </c>
      <c r="E209" s="31" t="str">
        <f>[1]basis!F206</f>
        <v>Fatima-site</v>
      </c>
      <c r="F209" s="31" t="str">
        <f>[1]basis!G206</f>
        <v>Regeltechn. verwarming</v>
      </c>
      <c r="G209" s="34">
        <f>[1]basis!H206</f>
        <v>192</v>
      </c>
      <c r="H209" s="35">
        <f>[1]basis!Z206</f>
        <v>43556</v>
      </c>
    </row>
    <row r="210" spans="1:8" s="15" customFormat="1" x14ac:dyDescent="0.25">
      <c r="A210" s="31" t="s">
        <v>890</v>
      </c>
      <c r="B210" s="31" t="str">
        <f>[1]basis!P207</f>
        <v>West-Vlaanderen</v>
      </c>
      <c r="C210" s="31" t="str">
        <f>[1]basis!N207</f>
        <v>Kortrijk</v>
      </c>
      <c r="D210" s="31" t="str">
        <f>[1]basis!D207</f>
        <v>Oranjehuis</v>
      </c>
      <c r="E210" s="31" t="str">
        <f>[1]basis!F207</f>
        <v>Fatima-site</v>
      </c>
      <c r="F210" s="31" t="str">
        <f>[1]basis!G207</f>
        <v>Verhogen luchtdichtheid</v>
      </c>
      <c r="G210" s="34">
        <f>[1]basis!H207</f>
        <v>3748</v>
      </c>
      <c r="H210" s="35">
        <f>[1]basis!Z207</f>
        <v>43556</v>
      </c>
    </row>
    <row r="211" spans="1:8" s="15" customFormat="1" x14ac:dyDescent="0.25">
      <c r="A211" s="31" t="s">
        <v>891</v>
      </c>
      <c r="B211" s="31" t="str">
        <f>[1]basis!P208</f>
        <v>West-Vlaanderen</v>
      </c>
      <c r="C211" s="31" t="str">
        <f>[1]basis!N208</f>
        <v>Kortrijk</v>
      </c>
      <c r="D211" s="31" t="str">
        <f>[1]basis!D208</f>
        <v>Oranjehuis</v>
      </c>
      <c r="E211" s="31" t="str">
        <f>[1]basis!F208</f>
        <v>Fatima-site</v>
      </c>
      <c r="F211" s="31" t="str">
        <f>[1]basis!G208</f>
        <v>Vervangen pompen</v>
      </c>
      <c r="G211" s="34">
        <f>[1]basis!H208</f>
        <v>683</v>
      </c>
      <c r="H211" s="35">
        <f>[1]basis!Z208</f>
        <v>43556</v>
      </c>
    </row>
    <row r="212" spans="1:8" s="15" customFormat="1" x14ac:dyDescent="0.25">
      <c r="A212" s="31" t="s">
        <v>892</v>
      </c>
      <c r="B212" s="31" t="str">
        <f>[1]basis!P209</f>
        <v>West-Vlaanderen</v>
      </c>
      <c r="C212" s="31" t="str">
        <f>[1]basis!N209</f>
        <v>Kortrijk</v>
      </c>
      <c r="D212" s="31" t="str">
        <f>[1]basis!D209</f>
        <v>Oranjehuis</v>
      </c>
      <c r="E212" s="31" t="str">
        <f>[1]basis!F209</f>
        <v>Fatima-site</v>
      </c>
      <c r="F212" s="31" t="str">
        <f>[1]basis!G209</f>
        <v>Vloerisolatie</v>
      </c>
      <c r="G212" s="34">
        <f>[1]basis!H209</f>
        <v>12000</v>
      </c>
      <c r="H212" s="35">
        <f>[1]basis!Z209</f>
        <v>43556</v>
      </c>
    </row>
    <row r="213" spans="1:8" s="15" customFormat="1" x14ac:dyDescent="0.25">
      <c r="A213" s="31" t="s">
        <v>893</v>
      </c>
      <c r="B213" s="31" t="str">
        <f>[1]basis!P210</f>
        <v>Oost-Vlaanderen</v>
      </c>
      <c r="C213" s="31" t="str">
        <f>[1]basis!N210</f>
        <v>Sint-Niklaas</v>
      </c>
      <c r="D213" s="31" t="str">
        <f>[1]basis!D210</f>
        <v>Ouderenzorg Philippus Neri</v>
      </c>
      <c r="E213" s="31" t="str">
        <f>[1]basis!F210</f>
        <v>GAW Huize Den Dries</v>
      </c>
      <c r="F213" s="31" t="str">
        <f>[1]basis!G210</f>
        <v>Stookplaatsrenovatie</v>
      </c>
      <c r="G213" s="34">
        <f>[1]basis!H210</f>
        <v>27000</v>
      </c>
      <c r="H213" s="35">
        <f>[1]basis!Z210</f>
        <v>43552</v>
      </c>
    </row>
    <row r="214" spans="1:8" s="15" customFormat="1" x14ac:dyDescent="0.25">
      <c r="A214" s="31" t="s">
        <v>894</v>
      </c>
      <c r="B214" s="31" t="str">
        <f>[1]basis!P211</f>
        <v>Oost-Vlaanderen</v>
      </c>
      <c r="C214" s="31" t="str">
        <f>[1]basis!N211</f>
        <v>Sint-Niklaas</v>
      </c>
      <c r="D214" s="31" t="str">
        <f>[1]basis!D211</f>
        <v>Ouderenzorg Philippus Neri</v>
      </c>
      <c r="E214" s="31" t="str">
        <f>[1]basis!F211</f>
        <v>GAW Huize Neri</v>
      </c>
      <c r="F214" s="31" t="str">
        <f>[1]basis!G211</f>
        <v>Stookplaatsrenovatie</v>
      </c>
      <c r="G214" s="34">
        <f>[1]basis!H211</f>
        <v>27000</v>
      </c>
      <c r="H214" s="35">
        <f>[1]basis!Z211</f>
        <v>43552</v>
      </c>
    </row>
    <row r="215" spans="1:8" s="15" customFormat="1" x14ac:dyDescent="0.25">
      <c r="A215" s="31" t="s">
        <v>895</v>
      </c>
      <c r="B215" s="31" t="str">
        <f>[1]basis!P212</f>
        <v>Oost-Vlaanderen</v>
      </c>
      <c r="C215" s="31" t="str">
        <f>[1]basis!N212</f>
        <v>Sint-Niklaas</v>
      </c>
      <c r="D215" s="31" t="str">
        <f>[1]basis!D212</f>
        <v>Ouderenzorg Philippus Neri</v>
      </c>
      <c r="E215" s="31" t="str">
        <f>[1]basis!F212</f>
        <v>GAW Huize Neri</v>
      </c>
      <c r="F215" s="31" t="str">
        <f>[1]basis!G212</f>
        <v>Warmtepompen</v>
      </c>
      <c r="G215" s="34">
        <f>[1]basis!H212</f>
        <v>30000</v>
      </c>
      <c r="H215" s="35">
        <f>[1]basis!Z212</f>
        <v>43552</v>
      </c>
    </row>
    <row r="216" spans="1:8" s="15" customFormat="1" x14ac:dyDescent="0.25">
      <c r="A216" s="31" t="s">
        <v>896</v>
      </c>
      <c r="B216" s="31" t="str">
        <f>[1]basis!P213</f>
        <v>Oost-Vlaanderen</v>
      </c>
      <c r="C216" s="31" t="str">
        <f>[1]basis!N213</f>
        <v>Sint-Niklaas</v>
      </c>
      <c r="D216" s="31" t="str">
        <f>[1]basis!D213</f>
        <v>Ouderenzorg Philippus Neri</v>
      </c>
      <c r="E216" s="31" t="str">
        <f>[1]basis!F213</f>
        <v>GAW Hulsterhof</v>
      </c>
      <c r="F216" s="31" t="str">
        <f>[1]basis!G213</f>
        <v>Isoleren pompen/kranen/hydraulica</v>
      </c>
      <c r="G216" s="34">
        <f>[1]basis!H213</f>
        <v>1284</v>
      </c>
      <c r="H216" s="35">
        <f>[1]basis!Z213</f>
        <v>43552</v>
      </c>
    </row>
    <row r="217" spans="1:8" s="15" customFormat="1" x14ac:dyDescent="0.25">
      <c r="A217" s="31" t="s">
        <v>897</v>
      </c>
      <c r="B217" s="31" t="str">
        <f>[1]basis!P214</f>
        <v>Oost-Vlaanderen</v>
      </c>
      <c r="C217" s="31" t="str">
        <f>[1]basis!N214</f>
        <v>Sint-Niklaas</v>
      </c>
      <c r="D217" s="31" t="str">
        <f>[1]basis!D214</f>
        <v>Ouderenzorg Philippus Neri</v>
      </c>
      <c r="E217" s="31" t="str">
        <f>[1]basis!F214</f>
        <v>GAW Hulsterhof</v>
      </c>
      <c r="F217" s="31" t="str">
        <f>[1]basis!G214</f>
        <v>Stookplaatsrenovatie</v>
      </c>
      <c r="G217" s="34">
        <f>[1]basis!H214</f>
        <v>48000</v>
      </c>
      <c r="H217" s="35">
        <f>[1]basis!Z214</f>
        <v>43552</v>
      </c>
    </row>
    <row r="218" spans="1:8" s="15" customFormat="1" x14ac:dyDescent="0.25">
      <c r="A218" s="31" t="s">
        <v>898</v>
      </c>
      <c r="B218" s="31" t="str">
        <f>[1]basis!P215</f>
        <v>Oost-Vlaanderen</v>
      </c>
      <c r="C218" s="31" t="str">
        <f>[1]basis!N215</f>
        <v>Sint-Niklaas</v>
      </c>
      <c r="D218" s="31" t="str">
        <f>[1]basis!D215</f>
        <v>Ouderenzorg Philippus Neri</v>
      </c>
      <c r="E218" s="31" t="str">
        <f>[1]basis!F215</f>
        <v>WZC Huize Den Dries</v>
      </c>
      <c r="F218" s="31" t="str">
        <f>[1]basis!G215</f>
        <v>Isoleren pompen/kranen/hydraulica</v>
      </c>
      <c r="G218" s="34">
        <f>[1]basis!H215</f>
        <v>2087</v>
      </c>
      <c r="H218" s="35">
        <f>[1]basis!Z215</f>
        <v>43552</v>
      </c>
    </row>
    <row r="219" spans="1:8" s="15" customFormat="1" x14ac:dyDescent="0.25">
      <c r="A219" s="31" t="s">
        <v>899</v>
      </c>
      <c r="B219" s="31" t="str">
        <f>[1]basis!P216</f>
        <v>Oost-Vlaanderen</v>
      </c>
      <c r="C219" s="31" t="str">
        <f>[1]basis!N216</f>
        <v>Sint-Niklaas</v>
      </c>
      <c r="D219" s="31" t="str">
        <f>[1]basis!D216</f>
        <v>Ouderenzorg Philippus Neri</v>
      </c>
      <c r="E219" s="31" t="str">
        <f>[1]basis!F216</f>
        <v>WZC Sint-Jozef</v>
      </c>
      <c r="F219" s="31" t="str">
        <f>[1]basis!G216</f>
        <v>Stookplaatsrenovatie</v>
      </c>
      <c r="G219" s="34">
        <f>[1]basis!H216</f>
        <v>24000</v>
      </c>
      <c r="H219" s="35">
        <f>[1]basis!Z216</f>
        <v>43552</v>
      </c>
    </row>
    <row r="220" spans="1:8" s="15" customFormat="1" x14ac:dyDescent="0.25">
      <c r="A220" s="31" t="s">
        <v>900</v>
      </c>
      <c r="B220" s="31" t="str">
        <f>[1]basis!P217</f>
        <v>Oost-Vlaanderen</v>
      </c>
      <c r="C220" s="31" t="str">
        <f>[1]basis!N217</f>
        <v>Eeklo</v>
      </c>
      <c r="D220" s="31" t="str">
        <f>[1]basis!D217</f>
        <v>Psychiatrisch Centrum St. Jan</v>
      </c>
      <c r="E220" s="31" t="str">
        <f>[1]basis!F217</f>
        <v>Gebouw K</v>
      </c>
      <c r="F220" s="31" t="str">
        <f>[1]basis!G217</f>
        <v>Monitoring</v>
      </c>
      <c r="G220" s="34">
        <f>[1]basis!H217</f>
        <v>1020</v>
      </c>
      <c r="H220" s="35">
        <f>[1]basis!Z217</f>
        <v>43552</v>
      </c>
    </row>
    <row r="221" spans="1:8" s="15" customFormat="1" x14ac:dyDescent="0.25">
      <c r="A221" s="31" t="s">
        <v>901</v>
      </c>
      <c r="B221" s="31" t="str">
        <f>[1]basis!P218</f>
        <v>Oost-Vlaanderen</v>
      </c>
      <c r="C221" s="31" t="str">
        <f>[1]basis!N218</f>
        <v>Eeklo</v>
      </c>
      <c r="D221" s="31" t="str">
        <f>[1]basis!D218</f>
        <v>Psychiatrisch Centrum St. Jan</v>
      </c>
      <c r="E221" s="31" t="str">
        <f>[1]basis!F218</f>
        <v>Gebouw K</v>
      </c>
      <c r="F221" s="31" t="str">
        <f>[1]basis!G218</f>
        <v>Sensibilisering</v>
      </c>
      <c r="G221" s="34">
        <f>[1]basis!H218</f>
        <v>1800</v>
      </c>
      <c r="H221" s="35">
        <f>[1]basis!Z218</f>
        <v>43552</v>
      </c>
    </row>
    <row r="222" spans="1:8" s="15" customFormat="1" x14ac:dyDescent="0.25">
      <c r="A222" s="31" t="s">
        <v>902</v>
      </c>
      <c r="B222" s="31" t="str">
        <f>[1]basis!P219</f>
        <v>Oost-Vlaanderen</v>
      </c>
      <c r="C222" s="31" t="str">
        <f>[1]basis!N219</f>
        <v>Eeklo</v>
      </c>
      <c r="D222" s="31" t="str">
        <f>[1]basis!D219</f>
        <v>Psychiatrisch Centrum St. Jan</v>
      </c>
      <c r="E222" s="31" t="str">
        <f>[1]basis!F219</f>
        <v>Gebouw K</v>
      </c>
      <c r="F222" s="31" t="str">
        <f>[1]basis!G219</f>
        <v>Relighting/relamping</v>
      </c>
      <c r="G222" s="34">
        <f>[1]basis!H219</f>
        <v>6877</v>
      </c>
      <c r="H222" s="35">
        <f>[1]basis!Z219</f>
        <v>43552</v>
      </c>
    </row>
    <row r="223" spans="1:8" s="15" customFormat="1" x14ac:dyDescent="0.25">
      <c r="A223" s="31" t="s">
        <v>903</v>
      </c>
      <c r="B223" s="31" t="str">
        <f>[1]basis!P220</f>
        <v>Oost-Vlaanderen</v>
      </c>
      <c r="C223" s="31" t="str">
        <f>[1]basis!N220</f>
        <v>Eeklo</v>
      </c>
      <c r="D223" s="31" t="str">
        <f>[1]basis!D220</f>
        <v>Psychiatrisch Centrum St. Jan</v>
      </c>
      <c r="E223" s="31" t="str">
        <f>[1]basis!F220</f>
        <v>Gebouw N</v>
      </c>
      <c r="F223" s="31" t="str">
        <f>[1]basis!G220</f>
        <v>Monitoring</v>
      </c>
      <c r="G223" s="34">
        <f>[1]basis!H220</f>
        <v>1007</v>
      </c>
      <c r="H223" s="35">
        <f>[1]basis!Z220</f>
        <v>43552</v>
      </c>
    </row>
    <row r="224" spans="1:8" s="15" customFormat="1" x14ac:dyDescent="0.25">
      <c r="A224" s="31" t="s">
        <v>904</v>
      </c>
      <c r="B224" s="31" t="str">
        <f>[1]basis!P221</f>
        <v>Oost-Vlaanderen</v>
      </c>
      <c r="C224" s="31" t="str">
        <f>[1]basis!N221</f>
        <v>Eeklo</v>
      </c>
      <c r="D224" s="31" t="str">
        <f>[1]basis!D221</f>
        <v>Psychiatrisch Centrum St. Jan</v>
      </c>
      <c r="E224" s="31" t="str">
        <f>[1]basis!F221</f>
        <v>Gebouw N</v>
      </c>
      <c r="F224" s="31" t="str">
        <f>[1]basis!G221</f>
        <v>Sensibilisering</v>
      </c>
      <c r="G224" s="34">
        <f>[1]basis!H221</f>
        <v>1457</v>
      </c>
      <c r="H224" s="35">
        <f>[1]basis!Z221</f>
        <v>43552</v>
      </c>
    </row>
    <row r="225" spans="1:8" s="15" customFormat="1" x14ac:dyDescent="0.25">
      <c r="A225" s="31" t="s">
        <v>905</v>
      </c>
      <c r="B225" s="31" t="str">
        <f>[1]basis!P222</f>
        <v>Oost-Vlaanderen</v>
      </c>
      <c r="C225" s="31" t="str">
        <f>[1]basis!N222</f>
        <v>Eeklo</v>
      </c>
      <c r="D225" s="31" t="str">
        <f>[1]basis!D222</f>
        <v>Psychiatrisch Centrum St. Jan</v>
      </c>
      <c r="E225" s="31" t="str">
        <f>[1]basis!F222</f>
        <v>Gebouw N</v>
      </c>
      <c r="F225" s="31" t="str">
        <f>[1]basis!G222</f>
        <v>Relighting/relamping</v>
      </c>
      <c r="G225" s="34">
        <f>[1]basis!H222</f>
        <v>3947</v>
      </c>
      <c r="H225" s="35">
        <f>[1]basis!Z222</f>
        <v>43552</v>
      </c>
    </row>
    <row r="226" spans="1:8" s="15" customFormat="1" x14ac:dyDescent="0.25">
      <c r="A226" s="31" t="s">
        <v>906</v>
      </c>
      <c r="B226" s="31" t="str">
        <f>[1]basis!P223</f>
        <v>Oost-Vlaanderen</v>
      </c>
      <c r="C226" s="31" t="str">
        <f>[1]basis!N223</f>
        <v>Eeklo</v>
      </c>
      <c r="D226" s="31" t="str">
        <f>[1]basis!D223</f>
        <v>Psychiatrisch Centrum St. Jan</v>
      </c>
      <c r="E226" s="31" t="str">
        <f>[1]basis!F223</f>
        <v>Gebouw N</v>
      </c>
      <c r="F226" s="31" t="str">
        <f>[1]basis!G223</f>
        <v>Stookplaatsrenovatie</v>
      </c>
      <c r="G226" s="34">
        <f>[1]basis!H223</f>
        <v>38854.200000000004</v>
      </c>
      <c r="H226" s="35">
        <f>[1]basis!Z223</f>
        <v>43552</v>
      </c>
    </row>
    <row r="227" spans="1:8" s="15" customFormat="1" x14ac:dyDescent="0.25">
      <c r="A227" s="31" t="s">
        <v>907</v>
      </c>
      <c r="B227" s="31" t="str">
        <f>[1]basis!P224</f>
        <v>Oost-Vlaanderen</v>
      </c>
      <c r="C227" s="31" t="str">
        <f>[1]basis!N224</f>
        <v>Eeklo</v>
      </c>
      <c r="D227" s="31" t="str">
        <f>[1]basis!D224</f>
        <v>Psychiatrisch Centrum St. Jan</v>
      </c>
      <c r="E227" s="31" t="str">
        <f>[1]basis!F224</f>
        <v>Gebouw R</v>
      </c>
      <c r="F227" s="31" t="str">
        <f>[1]basis!G224</f>
        <v>Monitoring</v>
      </c>
      <c r="G227" s="34">
        <f>[1]basis!H224</f>
        <v>1020</v>
      </c>
      <c r="H227" s="35">
        <f>[1]basis!Z224</f>
        <v>43552</v>
      </c>
    </row>
    <row r="228" spans="1:8" s="15" customFormat="1" x14ac:dyDescent="0.25">
      <c r="A228" s="31" t="s">
        <v>908</v>
      </c>
      <c r="B228" s="31" t="str">
        <f>[1]basis!P225</f>
        <v>Oost-Vlaanderen</v>
      </c>
      <c r="C228" s="31" t="str">
        <f>[1]basis!N225</f>
        <v>Eeklo</v>
      </c>
      <c r="D228" s="31" t="str">
        <f>[1]basis!D225</f>
        <v>Psychiatrisch Centrum St. Jan</v>
      </c>
      <c r="E228" s="31" t="str">
        <f>[1]basis!F225</f>
        <v>Gebouw R</v>
      </c>
      <c r="F228" s="31" t="str">
        <f>[1]basis!G225</f>
        <v>Sensibilisering</v>
      </c>
      <c r="G228" s="34">
        <f>[1]basis!H225</f>
        <v>1800</v>
      </c>
      <c r="H228" s="35">
        <f>[1]basis!Z225</f>
        <v>43552</v>
      </c>
    </row>
    <row r="229" spans="1:8" s="15" customFormat="1" x14ac:dyDescent="0.25">
      <c r="A229" s="31" t="s">
        <v>909</v>
      </c>
      <c r="B229" s="31" t="str">
        <f>[1]basis!P226</f>
        <v>Oost-Vlaanderen</v>
      </c>
      <c r="C229" s="31" t="str">
        <f>[1]basis!N226</f>
        <v>Eeklo</v>
      </c>
      <c r="D229" s="31" t="str">
        <f>[1]basis!D226</f>
        <v>Psychiatrisch Centrum St. Jan</v>
      </c>
      <c r="E229" s="31" t="str">
        <f>[1]basis!F226</f>
        <v>Gebouw R</v>
      </c>
      <c r="F229" s="31" t="str">
        <f>[1]basis!G226</f>
        <v>Relighting/relamping</v>
      </c>
      <c r="G229" s="34">
        <f>[1]basis!H226</f>
        <v>5737</v>
      </c>
      <c r="H229" s="35">
        <f>[1]basis!Z226</f>
        <v>43552</v>
      </c>
    </row>
    <row r="230" spans="1:8" s="15" customFormat="1" x14ac:dyDescent="0.25">
      <c r="A230" s="31" t="s">
        <v>910</v>
      </c>
      <c r="B230" s="31" t="str">
        <f>[1]basis!P227</f>
        <v>Oost-Vlaanderen</v>
      </c>
      <c r="C230" s="31" t="str">
        <f>[1]basis!N227</f>
        <v>Eeklo</v>
      </c>
      <c r="D230" s="31" t="str">
        <f>[1]basis!D227</f>
        <v>Psychiatrisch Centrum St. Jan</v>
      </c>
      <c r="E230" s="31" t="str">
        <f>[1]basis!F227</f>
        <v>Gebouw R</v>
      </c>
      <c r="F230" s="31" t="str">
        <f>[1]basis!G227</f>
        <v>Stookplaatsrenovatie</v>
      </c>
      <c r="G230" s="34">
        <f>[1]basis!H227</f>
        <v>17953.800000000003</v>
      </c>
      <c r="H230" s="35">
        <f>[1]basis!Z227</f>
        <v>43552</v>
      </c>
    </row>
    <row r="231" spans="1:8" s="15" customFormat="1" x14ac:dyDescent="0.25">
      <c r="A231" s="31" t="s">
        <v>911</v>
      </c>
      <c r="B231" s="31" t="str">
        <f>[1]basis!P228</f>
        <v>Oost-Vlaanderen</v>
      </c>
      <c r="C231" s="31" t="str">
        <f>[1]basis!N228</f>
        <v>Eeklo</v>
      </c>
      <c r="D231" s="31" t="str">
        <f>[1]basis!D228</f>
        <v>Psychiatrisch Centrum St. Jan</v>
      </c>
      <c r="E231" s="31" t="str">
        <f>[1]basis!F228</f>
        <v>Gebouwen S &amp; T</v>
      </c>
      <c r="F231" s="31" t="str">
        <f>[1]basis!G228</f>
        <v>Sensibilisering</v>
      </c>
      <c r="G231" s="34">
        <f>[1]basis!H228</f>
        <v>1800</v>
      </c>
      <c r="H231" s="35">
        <f>[1]basis!Z228</f>
        <v>43552</v>
      </c>
    </row>
    <row r="232" spans="1:8" s="15" customFormat="1" x14ac:dyDescent="0.25">
      <c r="A232" s="31" t="s">
        <v>912</v>
      </c>
      <c r="B232" s="31" t="str">
        <f>[1]basis!P229</f>
        <v>Antwerpen</v>
      </c>
      <c r="C232" s="31" t="str">
        <f>[1]basis!N229</f>
        <v>Antwerpen</v>
      </c>
      <c r="D232" s="31" t="str">
        <f>[1]basis!D229</f>
        <v>Speelhuis Elief</v>
      </c>
      <c r="E232" s="31" t="str">
        <f>[1]basis!F229</f>
        <v>Speelhuis Elief</v>
      </c>
      <c r="F232" s="31" t="str">
        <f>[1]basis!G229</f>
        <v>Isoleren leidingen</v>
      </c>
      <c r="G232" s="34">
        <f>[1]basis!H229</f>
        <v>102</v>
      </c>
      <c r="H232" s="35">
        <f>[1]basis!Z229</f>
        <v>43552</v>
      </c>
    </row>
    <row r="233" spans="1:8" s="15" customFormat="1" x14ac:dyDescent="0.25">
      <c r="A233" s="31" t="s">
        <v>913</v>
      </c>
      <c r="B233" s="31" t="str">
        <f>[1]basis!P230</f>
        <v>Antwerpen</v>
      </c>
      <c r="C233" s="31" t="str">
        <f>[1]basis!N230</f>
        <v>Antwerpen</v>
      </c>
      <c r="D233" s="31" t="str">
        <f>[1]basis!D230</f>
        <v>Speelhuis Elief</v>
      </c>
      <c r="E233" s="31" t="str">
        <f>[1]basis!F230</f>
        <v>Speelhuis Elief</v>
      </c>
      <c r="F233" s="31" t="str">
        <f>[1]basis!G230</f>
        <v>Overige</v>
      </c>
      <c r="G233" s="34">
        <f>[1]basis!H230</f>
        <v>1200</v>
      </c>
      <c r="H233" s="35">
        <f>[1]basis!Z230</f>
        <v>43552</v>
      </c>
    </row>
    <row r="234" spans="1:8" s="15" customFormat="1" x14ac:dyDescent="0.25">
      <c r="A234" s="31" t="s">
        <v>914</v>
      </c>
      <c r="B234" s="31" t="str">
        <f>[1]basis!P231</f>
        <v>Antwerpen</v>
      </c>
      <c r="C234" s="31" t="str">
        <f>[1]basis!N231</f>
        <v>Antwerpen</v>
      </c>
      <c r="D234" s="31" t="str">
        <f>[1]basis!D231</f>
        <v>Speelhuis Elief</v>
      </c>
      <c r="E234" s="31" t="str">
        <f>[1]basis!F231</f>
        <v>Speelhuis Elief</v>
      </c>
      <c r="F234" s="31" t="str">
        <f>[1]basis!G231</f>
        <v>Verhogen luchtdichtheid</v>
      </c>
      <c r="G234" s="34">
        <f>[1]basis!H231</f>
        <v>2880</v>
      </c>
      <c r="H234" s="35">
        <f>[1]basis!Z231</f>
        <v>43552</v>
      </c>
    </row>
    <row r="235" spans="1:8" s="15" customFormat="1" x14ac:dyDescent="0.25">
      <c r="A235" s="31" t="s">
        <v>915</v>
      </c>
      <c r="B235" s="31" t="str">
        <f>[1]basis!P232</f>
        <v>Vlaams-Brabant</v>
      </c>
      <c r="C235" s="31" t="str">
        <f>[1]basis!N232</f>
        <v>Leuven</v>
      </c>
      <c r="D235" s="31" t="str">
        <f>[1]basis!D232</f>
        <v>Sporen</v>
      </c>
      <c r="E235" s="31" t="str">
        <f>[1]basis!F232</f>
        <v>Klimop</v>
      </c>
      <c r="F235" s="31" t="str">
        <f>[1]basis!G232</f>
        <v>Isoleren pompen/kranen/hydraulica</v>
      </c>
      <c r="G235" s="34">
        <f>[1]basis!H232</f>
        <v>336</v>
      </c>
      <c r="H235" s="35">
        <f>[1]basis!Z232</f>
        <v>43556</v>
      </c>
    </row>
    <row r="236" spans="1:8" s="15" customFormat="1" x14ac:dyDescent="0.25">
      <c r="A236" s="31" t="s">
        <v>916</v>
      </c>
      <c r="B236" s="31" t="str">
        <f>[1]basis!P233</f>
        <v>Vlaams-Brabant</v>
      </c>
      <c r="C236" s="31" t="str">
        <f>[1]basis!N233</f>
        <v>Leuven</v>
      </c>
      <c r="D236" s="31" t="str">
        <f>[1]basis!D233</f>
        <v>Sporen</v>
      </c>
      <c r="E236" s="31" t="str">
        <f>[1]basis!F233</f>
        <v>Klimop</v>
      </c>
      <c r="F236" s="31" t="str">
        <f>[1]basis!G233</f>
        <v>Overige</v>
      </c>
      <c r="G236" s="34">
        <f>[1]basis!H233</f>
        <v>130</v>
      </c>
      <c r="H236" s="35">
        <f>[1]basis!Z233</f>
        <v>43556</v>
      </c>
    </row>
    <row r="237" spans="1:8" s="15" customFormat="1" x14ac:dyDescent="0.25">
      <c r="A237" s="31" t="s">
        <v>917</v>
      </c>
      <c r="B237" s="31" t="str">
        <f>[1]basis!P234</f>
        <v>Vlaams-Brabant</v>
      </c>
      <c r="C237" s="31" t="str">
        <f>[1]basis!N234</f>
        <v>Leuven</v>
      </c>
      <c r="D237" s="31" t="str">
        <f>[1]basis!D234</f>
        <v>Sporen</v>
      </c>
      <c r="E237" s="31" t="str">
        <f>[1]basis!F234</f>
        <v>Klimop</v>
      </c>
      <c r="F237" s="31" t="str">
        <f>[1]basis!G234</f>
        <v>Overige</v>
      </c>
      <c r="G237" s="34">
        <f>[1]basis!H234</f>
        <v>69</v>
      </c>
      <c r="H237" s="35">
        <f>[1]basis!Z234</f>
        <v>43556</v>
      </c>
    </row>
    <row r="238" spans="1:8" s="15" customFormat="1" x14ac:dyDescent="0.25">
      <c r="A238" s="31" t="s">
        <v>918</v>
      </c>
      <c r="B238" s="31" t="str">
        <f>[1]basis!P235</f>
        <v>Vlaams-Brabant</v>
      </c>
      <c r="C238" s="31" t="str">
        <f>[1]basis!N235</f>
        <v>Leuven</v>
      </c>
      <c r="D238" s="31" t="str">
        <f>[1]basis!D235</f>
        <v>Sporen</v>
      </c>
      <c r="E238" s="31" t="str">
        <f>[1]basis!F235</f>
        <v>Oudebaan</v>
      </c>
      <c r="F238" s="31" t="str">
        <f>[1]basis!G235</f>
        <v>Isoleren pompen/kranen/hydraulica</v>
      </c>
      <c r="G238" s="34">
        <f>[1]basis!H235</f>
        <v>1080</v>
      </c>
      <c r="H238" s="35">
        <f>[1]basis!Z235</f>
        <v>43556</v>
      </c>
    </row>
    <row r="239" spans="1:8" s="15" customFormat="1" x14ac:dyDescent="0.25">
      <c r="A239" s="31" t="s">
        <v>919</v>
      </c>
      <c r="B239" s="31" t="str">
        <f>[1]basis!P236</f>
        <v>Vlaams-Brabant</v>
      </c>
      <c r="C239" s="31" t="str">
        <f>[1]basis!N236</f>
        <v>Leuven</v>
      </c>
      <c r="D239" s="31" t="str">
        <f>[1]basis!D236</f>
        <v>Sporen</v>
      </c>
      <c r="E239" s="31" t="str">
        <f>[1]basis!F236</f>
        <v>Secretariaat</v>
      </c>
      <c r="F239" s="31" t="str">
        <f>[1]basis!G236</f>
        <v>Isoleren pompen/kranen/hydraulica</v>
      </c>
      <c r="G239" s="34">
        <f>[1]basis!H236</f>
        <v>390</v>
      </c>
      <c r="H239" s="35">
        <f>[1]basis!Z236</f>
        <v>43556</v>
      </c>
    </row>
    <row r="240" spans="1:8" s="15" customFormat="1" x14ac:dyDescent="0.25">
      <c r="A240" s="31" t="s">
        <v>920</v>
      </c>
      <c r="B240" s="31" t="str">
        <f>[1]basis!P237</f>
        <v>Vlaams-Brabant</v>
      </c>
      <c r="C240" s="31" t="str">
        <f>[1]basis!N237</f>
        <v>Leuven</v>
      </c>
      <c r="D240" s="31" t="str">
        <f>[1]basis!D237</f>
        <v>Sporen</v>
      </c>
      <c r="E240" s="31" t="str">
        <f>[1]basis!F237</f>
        <v>Studio 3</v>
      </c>
      <c r="F240" s="31" t="str">
        <f>[1]basis!G237</f>
        <v>Isoleren pompen/kranen/hydraulica</v>
      </c>
      <c r="G240" s="34">
        <f>[1]basis!H237</f>
        <v>510</v>
      </c>
      <c r="H240" s="35">
        <f>[1]basis!Z237</f>
        <v>43556</v>
      </c>
    </row>
    <row r="241" spans="1:8" s="15" customFormat="1" x14ac:dyDescent="0.25">
      <c r="A241" s="31" t="s">
        <v>921</v>
      </c>
      <c r="B241" s="31" t="str">
        <f>[1]basis!P238</f>
        <v>Vlaams-Brabant</v>
      </c>
      <c r="C241" s="31" t="str">
        <f>[1]basis!N238</f>
        <v>Leuven</v>
      </c>
      <c r="D241" s="31" t="str">
        <f>[1]basis!D238</f>
        <v>Sporen</v>
      </c>
      <c r="E241" s="31" t="str">
        <f>[1]basis!F238</f>
        <v>Studio 3</v>
      </c>
      <c r="F241" s="31" t="str">
        <f>[1]basis!G238</f>
        <v>Overige</v>
      </c>
      <c r="G241" s="34">
        <f>[1]basis!H238</f>
        <v>107</v>
      </c>
      <c r="H241" s="35">
        <f>[1]basis!Z238</f>
        <v>43556</v>
      </c>
    </row>
    <row r="242" spans="1:8" s="15" customFormat="1" x14ac:dyDescent="0.25">
      <c r="A242" s="31" t="s">
        <v>922</v>
      </c>
      <c r="B242" s="31" t="str">
        <f>[1]basis!P239</f>
        <v>Vlaams-Brabant</v>
      </c>
      <c r="C242" s="31" t="str">
        <f>[1]basis!N239</f>
        <v>Leuven</v>
      </c>
      <c r="D242" s="31" t="str">
        <f>[1]basis!D239</f>
        <v>Sporen</v>
      </c>
      <c r="E242" s="31" t="str">
        <f>[1]basis!F239</f>
        <v>Studio 3</v>
      </c>
      <c r="F242" s="31" t="str">
        <f>[1]basis!G239</f>
        <v>Overige</v>
      </c>
      <c r="G242" s="34">
        <f>[1]basis!H239</f>
        <v>69</v>
      </c>
      <c r="H242" s="35">
        <f>[1]basis!Z239</f>
        <v>43556</v>
      </c>
    </row>
    <row r="243" spans="1:8" s="15" customFormat="1" x14ac:dyDescent="0.25">
      <c r="A243" s="31" t="s">
        <v>923</v>
      </c>
      <c r="B243" s="31" t="str">
        <f>[1]basis!P240</f>
        <v>Vlaams-Brabant</v>
      </c>
      <c r="C243" s="31" t="str">
        <f>[1]basis!N240</f>
        <v>Leuven</v>
      </c>
      <c r="D243" s="31" t="str">
        <f>[1]basis!D240</f>
        <v>Sporen</v>
      </c>
      <c r="E243" s="31" t="str">
        <f>[1]basis!F240</f>
        <v>Studio 3</v>
      </c>
      <c r="F243" s="31" t="str">
        <f>[1]basis!G240</f>
        <v>Regeltechn. verwarming</v>
      </c>
      <c r="G243" s="34">
        <f>[1]basis!H240</f>
        <v>259</v>
      </c>
      <c r="H243" s="35">
        <f>[1]basis!Z240</f>
        <v>43556</v>
      </c>
    </row>
    <row r="244" spans="1:8" s="15" customFormat="1" x14ac:dyDescent="0.25">
      <c r="A244" s="31" t="s">
        <v>924</v>
      </c>
      <c r="B244" s="31" t="str">
        <f>[1]basis!P241</f>
        <v>Vlaams-Brabant</v>
      </c>
      <c r="C244" s="31" t="str">
        <f>[1]basis!N241</f>
        <v>Leuven</v>
      </c>
      <c r="D244" s="31" t="str">
        <f>[1]basis!D241</f>
        <v>Sporen</v>
      </c>
      <c r="E244" s="31" t="str">
        <f>[1]basis!F241</f>
        <v>Triangel</v>
      </c>
      <c r="F244" s="31" t="str">
        <f>[1]basis!G241</f>
        <v>Isoleren pompen/kranen/hydraulica</v>
      </c>
      <c r="G244" s="34">
        <f>[1]basis!H241</f>
        <v>360</v>
      </c>
      <c r="H244" s="35">
        <f>[1]basis!Z241</f>
        <v>43556</v>
      </c>
    </row>
    <row r="245" spans="1:8" s="15" customFormat="1" x14ac:dyDescent="0.25">
      <c r="A245" s="31" t="s">
        <v>925</v>
      </c>
      <c r="B245" s="31" t="str">
        <f>[1]basis!P242</f>
        <v>Vlaams-Brabant</v>
      </c>
      <c r="C245" s="31" t="str">
        <f>[1]basis!N242</f>
        <v>Leuven</v>
      </c>
      <c r="D245" s="31" t="str">
        <f>[1]basis!D242</f>
        <v>Sporen</v>
      </c>
      <c r="E245" s="31" t="str">
        <f>[1]basis!F242</f>
        <v>Triangel</v>
      </c>
      <c r="F245" s="31" t="str">
        <f>[1]basis!G242</f>
        <v>Overige</v>
      </c>
      <c r="G245" s="34">
        <f>[1]basis!H242</f>
        <v>107</v>
      </c>
      <c r="H245" s="35">
        <f>[1]basis!Z242</f>
        <v>43556</v>
      </c>
    </row>
    <row r="246" spans="1:8" s="15" customFormat="1" x14ac:dyDescent="0.25">
      <c r="A246" s="31" t="s">
        <v>926</v>
      </c>
      <c r="B246" s="31" t="str">
        <f>[1]basis!P243</f>
        <v>Vlaams-Brabant</v>
      </c>
      <c r="C246" s="31" t="str">
        <f>[1]basis!N243</f>
        <v>Leuven</v>
      </c>
      <c r="D246" s="31" t="str">
        <f>[1]basis!D243</f>
        <v>Sporen</v>
      </c>
      <c r="E246" s="31" t="str">
        <f>[1]basis!F243</f>
        <v>Triangel</v>
      </c>
      <c r="F246" s="31" t="str">
        <f>[1]basis!G243</f>
        <v>Overige</v>
      </c>
      <c r="G246" s="34">
        <f>[1]basis!H243</f>
        <v>561</v>
      </c>
      <c r="H246" s="35">
        <f>[1]basis!Z243</f>
        <v>43556</v>
      </c>
    </row>
    <row r="247" spans="1:8" s="15" customFormat="1" x14ac:dyDescent="0.25">
      <c r="A247" s="31" t="s">
        <v>927</v>
      </c>
      <c r="B247" s="31" t="str">
        <f>[1]basis!P244</f>
        <v>Antwerpen</v>
      </c>
      <c r="C247" s="31" t="str">
        <f>[1]basis!N244</f>
        <v>Antwerpen</v>
      </c>
      <c r="D247" s="31" t="str">
        <f>[1]basis!D244</f>
        <v>Vereniging Zonder Winstoogmerk Den Engel</v>
      </c>
      <c r="E247" s="31" t="str">
        <f>[1]basis!F244</f>
        <v>vzw Den Engel</v>
      </c>
      <c r="F247" s="31" t="str">
        <f>[1]basis!G244</f>
        <v>Comfortverhoging</v>
      </c>
      <c r="G247" s="34">
        <f>[1]basis!H244</f>
        <v>271</v>
      </c>
      <c r="H247" s="35">
        <f>[1]basis!Z244</f>
        <v>43553</v>
      </c>
    </row>
    <row r="248" spans="1:8" s="15" customFormat="1" x14ac:dyDescent="0.25">
      <c r="A248" s="31" t="s">
        <v>928</v>
      </c>
      <c r="B248" s="31" t="str">
        <f>[1]basis!P245</f>
        <v>Antwerpen</v>
      </c>
      <c r="C248" s="31" t="str">
        <f>[1]basis!N245</f>
        <v>Antwerpen</v>
      </c>
      <c r="D248" s="31" t="str">
        <f>[1]basis!D245</f>
        <v>Vereniging Zonder Winstoogmerk Den Engel</v>
      </c>
      <c r="E248" s="31" t="str">
        <f>[1]basis!F245</f>
        <v>vzw Den Engel</v>
      </c>
      <c r="F248" s="31" t="str">
        <f>[1]basis!G245</f>
        <v>Isoleren leidingen</v>
      </c>
      <c r="G248" s="34">
        <f>[1]basis!H245</f>
        <v>322</v>
      </c>
      <c r="H248" s="35">
        <f>[1]basis!Z245</f>
        <v>43553</v>
      </c>
    </row>
    <row r="249" spans="1:8" s="15" customFormat="1" x14ac:dyDescent="0.25">
      <c r="A249" s="31" t="s">
        <v>929</v>
      </c>
      <c r="B249" s="31" t="str">
        <f>[1]basis!P246</f>
        <v>Antwerpen</v>
      </c>
      <c r="C249" s="31" t="str">
        <f>[1]basis!N246</f>
        <v>Antwerpen</v>
      </c>
      <c r="D249" s="31" t="str">
        <f>[1]basis!D246</f>
        <v>Vereniging Zonder Winstoogmerk Den Engel</v>
      </c>
      <c r="E249" s="31" t="str">
        <f>[1]basis!F246</f>
        <v>vzw Den Engel</v>
      </c>
      <c r="F249" s="31" t="str">
        <f>[1]basis!G246</f>
        <v>Stookplaatsrenovatie</v>
      </c>
      <c r="G249" s="34">
        <f>[1]basis!H246</f>
        <v>15873</v>
      </c>
      <c r="H249" s="35">
        <f>[1]basis!Z246</f>
        <v>43553</v>
      </c>
    </row>
    <row r="250" spans="1:8" s="15" customFormat="1" x14ac:dyDescent="0.25">
      <c r="A250" s="31" t="s">
        <v>930</v>
      </c>
      <c r="B250" s="31" t="str">
        <f>[1]basis!P247</f>
        <v>Antwerpen</v>
      </c>
      <c r="C250" s="31" t="str">
        <f>[1]basis!N247</f>
        <v>Antwerpen</v>
      </c>
      <c r="D250" s="31" t="str">
        <f>[1]basis!D247</f>
        <v>Vereniging Zonder Winstoogmerk Den Engel</v>
      </c>
      <c r="E250" s="31" t="str">
        <f>[1]basis!F247</f>
        <v>vzw Den Engel</v>
      </c>
      <c r="F250" s="31" t="str">
        <f>[1]basis!G247</f>
        <v>Vervangen pompen</v>
      </c>
      <c r="G250" s="34">
        <f>[1]basis!H247</f>
        <v>1800</v>
      </c>
      <c r="H250" s="35">
        <f>[1]basis!Z247</f>
        <v>43553</v>
      </c>
    </row>
    <row r="251" spans="1:8" s="15" customFormat="1" x14ac:dyDescent="0.25">
      <c r="A251" s="31" t="s">
        <v>931</v>
      </c>
      <c r="B251" s="31" t="str">
        <f>[1]basis!P248</f>
        <v>Brussel Hoofdstedelijk Gewest</v>
      </c>
      <c r="C251" s="31" t="str">
        <f>[1]basis!N248</f>
        <v>Elsene</v>
      </c>
      <c r="D251" s="31" t="str">
        <f>[1]basis!D248</f>
        <v>Vrije Universiteit  Brussel</v>
      </c>
      <c r="E251" s="31" t="str">
        <f>[1]basis!F248</f>
        <v>Universitair Ziekenhuis Brussel</v>
      </c>
      <c r="F251" s="31" t="str">
        <f>[1]basis!G248</f>
        <v>Isoleren pompen/kranen/hydraulica</v>
      </c>
      <c r="G251" s="34">
        <f>[1]basis!H248</f>
        <v>10791</v>
      </c>
      <c r="H251" s="35">
        <f>[1]basis!Z248</f>
        <v>43552</v>
      </c>
    </row>
    <row r="252" spans="1:8" s="15" customFormat="1" x14ac:dyDescent="0.25">
      <c r="A252" s="31" t="s">
        <v>932</v>
      </c>
      <c r="B252" s="31" t="str">
        <f>[1]basis!P249</f>
        <v>Brussel Hoofdstedelijk Gewest</v>
      </c>
      <c r="C252" s="31" t="str">
        <f>[1]basis!N249</f>
        <v>Elsene</v>
      </c>
      <c r="D252" s="31" t="str">
        <f>[1]basis!D249</f>
        <v>Vrije Universiteit  Brussel</v>
      </c>
      <c r="E252" s="31" t="str">
        <f>[1]basis!F249</f>
        <v>Universitair Ziekenhuis Brussel</v>
      </c>
      <c r="F252" s="31" t="str">
        <f>[1]basis!G249</f>
        <v>Overige</v>
      </c>
      <c r="G252" s="34">
        <f>[1]basis!H249</f>
        <v>9968</v>
      </c>
      <c r="H252" s="35">
        <f>[1]basis!Z249</f>
        <v>43552</v>
      </c>
    </row>
    <row r="253" spans="1:8" s="15" customFormat="1" x14ac:dyDescent="0.25">
      <c r="A253" s="31" t="s">
        <v>933</v>
      </c>
      <c r="B253" s="31" t="str">
        <f>[1]basis!P250</f>
        <v>Brussel Hoofdstedelijk Gewest</v>
      </c>
      <c r="C253" s="31" t="str">
        <f>[1]basis!N250</f>
        <v>Elsene</v>
      </c>
      <c r="D253" s="31" t="str">
        <f>[1]basis!D250</f>
        <v>Vrije Universiteit  Brussel</v>
      </c>
      <c r="E253" s="31" t="str">
        <f>[1]basis!F250</f>
        <v>Universitair Ziekenhuis Brussel</v>
      </c>
      <c r="F253" s="31" t="str">
        <f>[1]basis!G250</f>
        <v>Renovatie SWW</v>
      </c>
      <c r="G253" s="34">
        <f>[1]basis!H250</f>
        <v>278400</v>
      </c>
      <c r="H253" s="35">
        <f>[1]basis!Z250</f>
        <v>43552</v>
      </c>
    </row>
    <row r="254" spans="1:8" s="15" customFormat="1" x14ac:dyDescent="0.25">
      <c r="A254" s="31" t="s">
        <v>934</v>
      </c>
      <c r="B254" s="31" t="str">
        <f>[1]basis!P251</f>
        <v>Brussel Hoofdstedelijk Gewest</v>
      </c>
      <c r="C254" s="31" t="str">
        <f>[1]basis!N251</f>
        <v>Elsene</v>
      </c>
      <c r="D254" s="31" t="str">
        <f>[1]basis!D251</f>
        <v>Vrije Universiteit  Brussel</v>
      </c>
      <c r="E254" s="31" t="str">
        <f>[1]basis!F251</f>
        <v>Universitair Ziekenhuis Brussel</v>
      </c>
      <c r="F254" s="31" t="str">
        <f>[1]basis!G251</f>
        <v>Renovatie ventilatie</v>
      </c>
      <c r="G254" s="34">
        <f>[1]basis!H251</f>
        <v>45000</v>
      </c>
      <c r="H254" s="35">
        <f>[1]basis!Z251</f>
        <v>43552</v>
      </c>
    </row>
    <row r="255" spans="1:8" s="15" customFormat="1" x14ac:dyDescent="0.25">
      <c r="A255" s="31" t="s">
        <v>935</v>
      </c>
      <c r="B255" s="31" t="str">
        <f>[1]basis!P252</f>
        <v>Brussel Hoofdstedelijk Gewest</v>
      </c>
      <c r="C255" s="31" t="str">
        <f>[1]basis!N252</f>
        <v>Elsene</v>
      </c>
      <c r="D255" s="31" t="str">
        <f>[1]basis!D252</f>
        <v>Vrije Universiteit  Brussel</v>
      </c>
      <c r="E255" s="31" t="str">
        <f>[1]basis!F252</f>
        <v>Universitair Ziekenhuis Brussel</v>
      </c>
      <c r="F255" s="31" t="str">
        <f>[1]basis!G252</f>
        <v>WKK</v>
      </c>
      <c r="G255" s="34">
        <f>[1]basis!H252</f>
        <v>5841</v>
      </c>
      <c r="H255" s="35">
        <f>[1]basis!Z252</f>
        <v>43552</v>
      </c>
    </row>
    <row r="256" spans="1:8" s="15" customFormat="1" x14ac:dyDescent="0.25">
      <c r="A256" s="31" t="s">
        <v>936</v>
      </c>
      <c r="B256" s="31" t="str">
        <f>[1]basis!P253</f>
        <v>Brussel Hoofdstedelijk Gewest</v>
      </c>
      <c r="C256" s="31" t="str">
        <f>[1]basis!N253</f>
        <v>Elsene</v>
      </c>
      <c r="D256" s="31" t="str">
        <f>[1]basis!D253</f>
        <v>Vrije Universiteit Brussel</v>
      </c>
      <c r="E256" s="31" t="str">
        <f>[1]basis!F253</f>
        <v>Universitair Ziekenhuis Brussel</v>
      </c>
      <c r="F256" s="31" t="str">
        <f>[1]basis!G253</f>
        <v>Overige</v>
      </c>
      <c r="G256" s="34">
        <f>[1]basis!H253</f>
        <v>49200</v>
      </c>
      <c r="H256" s="35">
        <f>[1]basis!Z253</f>
        <v>43552</v>
      </c>
    </row>
    <row r="257" spans="1:8" s="15" customFormat="1" x14ac:dyDescent="0.25">
      <c r="A257" s="31" t="s">
        <v>937</v>
      </c>
      <c r="B257" s="31" t="str">
        <f>[1]basis!P254</f>
        <v>Antwerpen</v>
      </c>
      <c r="C257" s="31" t="str">
        <f>[1]basis!N254</f>
        <v>Antwerpen</v>
      </c>
      <c r="D257" s="31" t="str">
        <f>[1]basis!D254</f>
        <v>Woonzorgcentrum St. Vincentius</v>
      </c>
      <c r="E257" s="31" t="str">
        <f>[1]basis!F254</f>
        <v>WZC Sint-Vincentius vzw</v>
      </c>
      <c r="F257" s="31" t="str">
        <f>[1]basis!G254</f>
        <v>Isoleren pompen/kranen/hydraulica</v>
      </c>
      <c r="G257" s="34">
        <f>[1]basis!H254</f>
        <v>900</v>
      </c>
      <c r="H257" s="35">
        <f>[1]basis!Z254</f>
        <v>43553</v>
      </c>
    </row>
    <row r="258" spans="1:8" s="15" customFormat="1" x14ac:dyDescent="0.25">
      <c r="A258" s="31" t="s">
        <v>938</v>
      </c>
      <c r="B258" s="31" t="str">
        <f>[1]basis!P255</f>
        <v>Antwerpen</v>
      </c>
      <c r="C258" s="31" t="str">
        <f>[1]basis!N255</f>
        <v>Schoten</v>
      </c>
      <c r="D258" s="31" t="str">
        <f>[1]basis!D255</f>
        <v>Woonzorggroep Voorkempen</v>
      </c>
      <c r="E258" s="31" t="str">
        <f>[1]basis!F255</f>
        <v>Woonzorgcentrum Verbert-Verrijdt</v>
      </c>
      <c r="F258" s="31" t="str">
        <f>[1]basis!G255</f>
        <v>Dakisolatie</v>
      </c>
      <c r="G258" s="34">
        <f>[1]basis!H255</f>
        <v>13986</v>
      </c>
      <c r="H258" s="35">
        <f>[1]basis!Z255</f>
        <v>43552</v>
      </c>
    </row>
    <row r="259" spans="1:8" s="15" customFormat="1" x14ac:dyDescent="0.25">
      <c r="A259" s="31" t="s">
        <v>939</v>
      </c>
      <c r="B259" s="31" t="str">
        <f>[1]basis!P256</f>
        <v>West-Vlaanderen</v>
      </c>
      <c r="C259" s="31" t="str">
        <f>[1]basis!N256</f>
        <v>Harelbeke</v>
      </c>
      <c r="D259" s="31" t="str">
        <f>[1]basis!D256</f>
        <v>Zorgbedrijf Harelbeke</v>
      </c>
      <c r="E259" s="31" t="str">
        <f>[1]basis!F256</f>
        <v>woonzorgcentrum Ceder aan de Leie / assistentiewoningen De Beiaard</v>
      </c>
      <c r="F259" s="31" t="str">
        <f>[1]basis!G256</f>
        <v>Isoleren leidingen</v>
      </c>
      <c r="G259" s="34">
        <f>[1]basis!H256</f>
        <v>104</v>
      </c>
      <c r="H259" s="35">
        <f>[1]basis!Z256</f>
        <v>43552</v>
      </c>
    </row>
    <row r="260" spans="1:8" s="15" customFormat="1" x14ac:dyDescent="0.25">
      <c r="A260" s="31" t="s">
        <v>940</v>
      </c>
      <c r="B260" s="31" t="str">
        <f>[1]basis!P257</f>
        <v>West-Vlaanderen</v>
      </c>
      <c r="C260" s="31" t="str">
        <f>[1]basis!N257</f>
        <v>Harelbeke</v>
      </c>
      <c r="D260" s="31" t="str">
        <f>[1]basis!D257</f>
        <v>Zorgbedrijf Harelbeke</v>
      </c>
      <c r="E260" s="31" t="str">
        <f>[1]basis!F257</f>
        <v>woonzorgcentrum Ceder aan de Leie / assistentiewoningen De Beiaard</v>
      </c>
      <c r="F260" s="31" t="str">
        <f>[1]basis!G257</f>
        <v>Isoleren pompen/kranen/hydraulica</v>
      </c>
      <c r="G260" s="34">
        <f>[1]basis!H257</f>
        <v>800</v>
      </c>
      <c r="H260" s="35">
        <f>[1]basis!Z257</f>
        <v>43552</v>
      </c>
    </row>
    <row r="261" spans="1:8" s="15" customFormat="1" x14ac:dyDescent="0.25">
      <c r="A261" s="31" t="s">
        <v>941</v>
      </c>
      <c r="B261" s="31" t="str">
        <f>[1]basis!P258</f>
        <v>West-Vlaanderen</v>
      </c>
      <c r="C261" s="31" t="str">
        <f>[1]basis!N258</f>
        <v>Harelbeke</v>
      </c>
      <c r="D261" s="31" t="str">
        <f>[1]basis!D258</f>
        <v>Zorgbedrijf Harelbeke</v>
      </c>
      <c r="E261" s="31" t="str">
        <f>[1]basis!F258</f>
        <v>woonzorgcentrum Ceder aan de Leie / assistentiewoningen De Beiaard</v>
      </c>
      <c r="F261" s="31" t="str">
        <f>[1]basis!G258</f>
        <v>Monitoring</v>
      </c>
      <c r="G261" s="34">
        <f>[1]basis!H258</f>
        <v>4533</v>
      </c>
      <c r="H261" s="35">
        <f>[1]basis!Z258</f>
        <v>43552</v>
      </c>
    </row>
    <row r="262" spans="1:8" s="15" customFormat="1" x14ac:dyDescent="0.25">
      <c r="A262" s="31" t="s">
        <v>942</v>
      </c>
      <c r="B262" s="31" t="str">
        <f>[1]basis!P259</f>
        <v>West-Vlaanderen</v>
      </c>
      <c r="C262" s="31" t="str">
        <f>[1]basis!N259</f>
        <v>Harelbeke</v>
      </c>
      <c r="D262" s="31" t="str">
        <f>[1]basis!D259</f>
        <v>Zorgbedrijf Harelbeke</v>
      </c>
      <c r="E262" s="31" t="str">
        <f>[1]basis!F259</f>
        <v>woonzorgcentrum Ceder aan de Leie / assistentiewoningen De Beiaard</v>
      </c>
      <c r="F262" s="31" t="str">
        <f>[1]basis!G259</f>
        <v>Regeltechn. ventilatie</v>
      </c>
      <c r="G262" s="34">
        <f>[1]basis!H259</f>
        <v>2044</v>
      </c>
      <c r="H262" s="35">
        <f>[1]basis!Z259</f>
        <v>43552</v>
      </c>
    </row>
    <row r="263" spans="1:8" s="15" customFormat="1" x14ac:dyDescent="0.25">
      <c r="A263" s="31" t="s">
        <v>943</v>
      </c>
      <c r="B263" s="31" t="str">
        <f>[1]basis!P260</f>
        <v>West-Vlaanderen</v>
      </c>
      <c r="C263" s="31" t="str">
        <f>[1]basis!N260</f>
        <v>Harelbeke</v>
      </c>
      <c r="D263" s="31" t="str">
        <f>[1]basis!D260</f>
        <v>Zorgbedrijf Harelbeke</v>
      </c>
      <c r="E263" s="31" t="str">
        <f>[1]basis!F260</f>
        <v>woonzorgcentrum Ceder aan de Leie / assistentiewoningen De Beiaard</v>
      </c>
      <c r="F263" s="31" t="str">
        <f>[1]basis!G260</f>
        <v>Vervangen pompen</v>
      </c>
      <c r="G263" s="34">
        <f>[1]basis!H260</f>
        <v>2696</v>
      </c>
      <c r="H263" s="35">
        <f>[1]basis!Z260</f>
        <v>43552</v>
      </c>
    </row>
    <row r="264" spans="1:8" s="15" customFormat="1" x14ac:dyDescent="0.25">
      <c r="A264" s="31" t="s">
        <v>944</v>
      </c>
      <c r="B264" s="31" t="str">
        <f>[1]basis!P261</f>
        <v>West-Vlaanderen</v>
      </c>
      <c r="C264" s="31" t="str">
        <f>[1]basis!N261</f>
        <v>Harelbeke</v>
      </c>
      <c r="D264" s="31" t="str">
        <f>[1]basis!D261</f>
        <v>Zorgbedrijf Harelbeke</v>
      </c>
      <c r="E264" s="31" t="str">
        <f>[1]basis!F261</f>
        <v>woonzorgcentrum Ceder aan de Leie / assistentiewoningen De Beiaard</v>
      </c>
      <c r="F264" s="31" t="str">
        <f>[1]basis!G261</f>
        <v>Zonneboiler</v>
      </c>
      <c r="G264" s="34">
        <f>[1]basis!H261</f>
        <v>2012</v>
      </c>
      <c r="H264" s="35">
        <f>[1]basis!Z261</f>
        <v>43552</v>
      </c>
    </row>
    <row r="265" spans="1:8" s="15" customFormat="1" x14ac:dyDescent="0.25">
      <c r="A265" s="31" t="s">
        <v>945</v>
      </c>
      <c r="B265" s="31" t="str">
        <f>[1]basis!P262</f>
        <v>West-Vlaanderen</v>
      </c>
      <c r="C265" s="31" t="str">
        <f>[1]basis!N262</f>
        <v>Houthulst</v>
      </c>
      <c r="D265" s="31" t="str">
        <f>[1]basis!D262</f>
        <v>De Vleugels</v>
      </c>
      <c r="E265" s="31" t="str">
        <f>[1]basis!F262</f>
        <v>De Vleugels zorgcentrum</v>
      </c>
      <c r="F265" s="31" t="str">
        <f>[1]basis!G262</f>
        <v>Centraliseren verwarming</v>
      </c>
      <c r="G265" s="34">
        <f>[1]basis!H262</f>
        <v>68760</v>
      </c>
      <c r="H265" s="35">
        <f>[1]basis!Z262</f>
        <v>43553</v>
      </c>
    </row>
    <row r="266" spans="1:8" s="15" customFormat="1" x14ac:dyDescent="0.25">
      <c r="A266" s="31" t="s">
        <v>946</v>
      </c>
      <c r="B266" s="31" t="str">
        <f>[1]basis!P263</f>
        <v>West-Vlaanderen</v>
      </c>
      <c r="C266" s="31" t="str">
        <f>[1]basis!N263</f>
        <v>Houthulst</v>
      </c>
      <c r="D266" s="31" t="str">
        <f>[1]basis!D263</f>
        <v>De Vleugels</v>
      </c>
      <c r="E266" s="31" t="str">
        <f>[1]basis!F263</f>
        <v>De Vleugels zorgcentrum</v>
      </c>
      <c r="F266" s="31" t="str">
        <f>[1]basis!G263</f>
        <v>Vervangen pompen</v>
      </c>
      <c r="G266" s="34">
        <f>[1]basis!H263</f>
        <v>7560</v>
      </c>
      <c r="H266" s="35">
        <f>[1]basis!Z263</f>
        <v>43553</v>
      </c>
    </row>
    <row r="267" spans="1:8" s="15" customFormat="1" x14ac:dyDescent="0.25">
      <c r="A267" s="31" t="s">
        <v>947</v>
      </c>
      <c r="B267" s="31" t="str">
        <f>[1]basis!P264</f>
        <v>West-Vlaanderen</v>
      </c>
      <c r="C267" s="31" t="str">
        <f>[1]basis!N264</f>
        <v>Houthulst</v>
      </c>
      <c r="D267" s="31" t="str">
        <f>[1]basis!D264</f>
        <v>De Vleugels</v>
      </c>
      <c r="E267" s="31" t="str">
        <f>[1]basis!F264</f>
        <v>De Vleugels zorgcentrum</v>
      </c>
      <c r="F267" s="31" t="str">
        <f>[1]basis!G264</f>
        <v>WKK</v>
      </c>
      <c r="G267" s="34">
        <f>[1]basis!H264</f>
        <v>34909</v>
      </c>
      <c r="H267" s="35">
        <f>[1]basis!Z264</f>
        <v>43553</v>
      </c>
    </row>
    <row r="268" spans="1:8" s="15" customFormat="1" x14ac:dyDescent="0.25">
      <c r="A268" s="31" t="s">
        <v>948</v>
      </c>
      <c r="B268" s="31" t="str">
        <f>[1]basis!P265</f>
        <v>West-Vlaanderen</v>
      </c>
      <c r="C268" s="31" t="str">
        <f>[1]basis!N265</f>
        <v>Houthulst</v>
      </c>
      <c r="D268" s="31" t="str">
        <f>[1]basis!D265</f>
        <v>De Vleugels</v>
      </c>
      <c r="E268" s="31" t="str">
        <f>[1]basis!F265</f>
        <v>De Vleugels zorgcentrum</v>
      </c>
      <c r="F268" s="31" t="str">
        <f>[1]basis!G265</f>
        <v>Zonneboiler</v>
      </c>
      <c r="G268" s="34">
        <f>[1]basis!H265</f>
        <v>30150</v>
      </c>
      <c r="H268" s="35">
        <f>[1]basis!Z265</f>
        <v>43553</v>
      </c>
    </row>
    <row r="269" spans="1:8" s="15" customFormat="1" x14ac:dyDescent="0.25">
      <c r="A269" s="31" t="s">
        <v>949</v>
      </c>
      <c r="B269" s="31" t="str">
        <f>[1]basis!P266</f>
        <v>West-Vlaanderen</v>
      </c>
      <c r="C269" s="31" t="str">
        <f>[1]basis!N266</f>
        <v>Houthulst</v>
      </c>
      <c r="D269" s="31" t="str">
        <f>[1]basis!D266</f>
        <v>Zorgcentrum Maria Ter Engelen</v>
      </c>
      <c r="E269" s="31" t="str">
        <f>[1]basis!F266</f>
        <v>De Vleugels zorgcentrum</v>
      </c>
      <c r="F269" s="31" t="str">
        <f>[1]basis!G266</f>
        <v>Overige</v>
      </c>
      <c r="G269" s="34">
        <f>[1]basis!H266</f>
        <v>17194.2</v>
      </c>
      <c r="H269" s="35">
        <f>[1]basis!Z266</f>
        <v>43553</v>
      </c>
    </row>
    <row r="270" spans="1:8" s="15" customFormat="1" x14ac:dyDescent="0.25">
      <c r="A270" s="31" t="s">
        <v>950</v>
      </c>
      <c r="B270" s="31" t="str">
        <f>[1]basis!P267</f>
        <v>West-Vlaanderen</v>
      </c>
      <c r="C270" s="31" t="str">
        <f>[1]basis!N267</f>
        <v>Houthulst</v>
      </c>
      <c r="D270" s="31" t="str">
        <f>[1]basis!D267</f>
        <v>Zorgcentrum Maria Ter Engelen</v>
      </c>
      <c r="E270" s="31" t="str">
        <f>[1]basis!F267</f>
        <v>De Vleugels zorgcentrum</v>
      </c>
      <c r="F270" s="31" t="str">
        <f>[1]basis!G267</f>
        <v>Renovatie SWW</v>
      </c>
      <c r="G270" s="34">
        <f>[1]basis!H267</f>
        <v>24829</v>
      </c>
      <c r="H270" s="35">
        <f>[1]basis!Z267</f>
        <v>43553</v>
      </c>
    </row>
    <row r="271" spans="1:8" s="15" customFormat="1" x14ac:dyDescent="0.25">
      <c r="A271" s="31" t="s">
        <v>951</v>
      </c>
      <c r="B271" s="31" t="str">
        <f>[1]basis!P268</f>
        <v>West-Vlaanderen</v>
      </c>
      <c r="C271" s="31" t="str">
        <f>[1]basis!N268</f>
        <v>Houthulst</v>
      </c>
      <c r="D271" s="31" t="str">
        <f>[1]basis!D268</f>
        <v>De Vleugels</v>
      </c>
      <c r="E271" s="31" t="str">
        <f>[1]basis!F268</f>
        <v>De Vleugels zorgcentrum</v>
      </c>
      <c r="F271" s="31" t="str">
        <f>[1]basis!G268</f>
        <v>Dakisolatie</v>
      </c>
      <c r="G271" s="34">
        <f>[1]basis!H268</f>
        <v>21600</v>
      </c>
      <c r="H271" s="35">
        <f>[1]basis!Z268</f>
        <v>43553</v>
      </c>
    </row>
    <row r="272" spans="1:8" s="15" customFormat="1" x14ac:dyDescent="0.25">
      <c r="A272" s="31" t="s">
        <v>952</v>
      </c>
      <c r="B272" s="31" t="str">
        <f>[1]basis!P269</f>
        <v>West-Vlaanderen</v>
      </c>
      <c r="C272" s="31" t="str">
        <f>[1]basis!N269</f>
        <v>Houthulst</v>
      </c>
      <c r="D272" s="31" t="str">
        <f>[1]basis!D269</f>
        <v>De Vleugels</v>
      </c>
      <c r="E272" s="31" t="str">
        <f>[1]basis!F269</f>
        <v>De Vleugels zorgcentrum</v>
      </c>
      <c r="F272" s="31" t="str">
        <f>[1]basis!G269</f>
        <v>Dakisolatie</v>
      </c>
      <c r="G272" s="34">
        <f>[1]basis!H269</f>
        <v>14400</v>
      </c>
      <c r="H272" s="35">
        <f>[1]basis!Z269</f>
        <v>43553</v>
      </c>
    </row>
    <row r="273" spans="1:8" s="15" customFormat="1" x14ac:dyDescent="0.25">
      <c r="A273" s="31" t="s">
        <v>953</v>
      </c>
      <c r="B273" s="31" t="str">
        <f>[1]basis!P270</f>
        <v>West-Vlaanderen</v>
      </c>
      <c r="C273" s="31" t="str">
        <f>[1]basis!N270</f>
        <v>Houthulst</v>
      </c>
      <c r="D273" s="31" t="str">
        <f>[1]basis!D270</f>
        <v>De Vleugels</v>
      </c>
      <c r="E273" s="31" t="str">
        <f>[1]basis!F270</f>
        <v>De Vleugels zorgcentrum</v>
      </c>
      <c r="F273" s="31" t="str">
        <f>[1]basis!G270</f>
        <v>Gebouwisolatie</v>
      </c>
      <c r="G273" s="34">
        <f>[1]basis!H270</f>
        <v>5345</v>
      </c>
      <c r="H273" s="35">
        <f>[1]basis!Z270</f>
        <v>43553</v>
      </c>
    </row>
    <row r="274" spans="1:8" s="15" customFormat="1" x14ac:dyDescent="0.25">
      <c r="A274" s="31" t="s">
        <v>954</v>
      </c>
      <c r="B274" s="31" t="str">
        <f>[1]basis!P271</f>
        <v>West-Vlaanderen</v>
      </c>
      <c r="C274" s="31" t="str">
        <f>[1]basis!N271</f>
        <v>Houthulst</v>
      </c>
      <c r="D274" s="31" t="str">
        <f>[1]basis!D271</f>
        <v>De Vleugels</v>
      </c>
      <c r="E274" s="31" t="str">
        <f>[1]basis!F271</f>
        <v>De Vleugels zorgcentrum</v>
      </c>
      <c r="F274" s="31" t="str">
        <f>[1]basis!G271</f>
        <v>Isoleren pompen/kranen/hydraulica</v>
      </c>
      <c r="G274" s="34">
        <f>[1]basis!H271</f>
        <v>20640</v>
      </c>
      <c r="H274" s="35">
        <f>[1]basis!Z271</f>
        <v>43553</v>
      </c>
    </row>
    <row r="275" spans="1:8" s="15" customFormat="1" x14ac:dyDescent="0.25">
      <c r="A275" s="31" t="s">
        <v>955</v>
      </c>
      <c r="B275" s="31" t="str">
        <f>[1]basis!P272</f>
        <v>West-Vlaanderen</v>
      </c>
      <c r="C275" s="31" t="str">
        <f>[1]basis!N272</f>
        <v>Houthulst</v>
      </c>
      <c r="D275" s="31" t="str">
        <f>[1]basis!D272</f>
        <v>De Vleugels</v>
      </c>
      <c r="E275" s="31" t="str">
        <f>[1]basis!F272</f>
        <v>De Vleugels zorgcentrum</v>
      </c>
      <c r="F275" s="31" t="str">
        <f>[1]basis!G272</f>
        <v>Monitoring</v>
      </c>
      <c r="G275" s="34">
        <f>[1]basis!H272</f>
        <v>8949</v>
      </c>
      <c r="H275" s="35">
        <f>[1]basis!Z272</f>
        <v>43553</v>
      </c>
    </row>
    <row r="276" spans="1:8" s="15" customFormat="1" x14ac:dyDescent="0.25">
      <c r="A276" s="31" t="s">
        <v>956</v>
      </c>
      <c r="B276" s="31" t="str">
        <f>[1]basis!P273</f>
        <v>West-Vlaanderen</v>
      </c>
      <c r="C276" s="31" t="str">
        <f>[1]basis!N273</f>
        <v>Houthulst</v>
      </c>
      <c r="D276" s="31" t="str">
        <f>[1]basis!D273</f>
        <v>De Vleugels</v>
      </c>
      <c r="E276" s="31" t="str">
        <f>[1]basis!F273</f>
        <v>De Vleugels zorgcentrum</v>
      </c>
      <c r="F276" s="31" t="str">
        <f>[1]basis!G273</f>
        <v>Schrijnwerkrenovatie</v>
      </c>
      <c r="G276" s="34">
        <f>[1]basis!H273</f>
        <v>24120</v>
      </c>
      <c r="H276" s="35">
        <f>[1]basis!Z273</f>
        <v>43553</v>
      </c>
    </row>
    <row r="277" spans="1:8" s="15" customFormat="1" x14ac:dyDescent="0.25">
      <c r="A277" s="31" t="s">
        <v>957</v>
      </c>
      <c r="B277" s="31" t="str">
        <f>[1]basis!P274</f>
        <v>West-Vlaanderen</v>
      </c>
      <c r="C277" s="31" t="str">
        <f>[1]basis!N274</f>
        <v>Houthulst</v>
      </c>
      <c r="D277" s="31" t="str">
        <f>[1]basis!D274</f>
        <v>De Vleugels</v>
      </c>
      <c r="E277" s="31" t="str">
        <f>[1]basis!F274</f>
        <v>De Vleugels zorgcentrum</v>
      </c>
      <c r="F277" s="31" t="str">
        <f>[1]basis!G274</f>
        <v>Stookplaatsrenovatie</v>
      </c>
      <c r="G277" s="34">
        <f>[1]basis!H274</f>
        <v>11988</v>
      </c>
      <c r="H277" s="35">
        <f>[1]basis!Z274</f>
        <v>43553</v>
      </c>
    </row>
    <row r="278" spans="1:8" s="15" customFormat="1" x14ac:dyDescent="0.25">
      <c r="A278" s="31" t="s">
        <v>958</v>
      </c>
      <c r="B278" s="31" t="str">
        <f>[1]basis!P275</f>
        <v>West-Vlaanderen</v>
      </c>
      <c r="C278" s="31" t="str">
        <f>[1]basis!N275</f>
        <v>Houthulst</v>
      </c>
      <c r="D278" s="31" t="str">
        <f>[1]basis!D275</f>
        <v>De Vleugels</v>
      </c>
      <c r="E278" s="31" t="str">
        <f>[1]basis!F275</f>
        <v>De Vleugels zorgcentrum</v>
      </c>
      <c r="F278" s="31" t="str">
        <f>[1]basis!G275</f>
        <v>Stookplaatsrenovatie</v>
      </c>
      <c r="G278" s="34">
        <f>[1]basis!H275</f>
        <v>78240</v>
      </c>
      <c r="H278" s="35">
        <f>[1]basis!Z275</f>
        <v>43553</v>
      </c>
    </row>
    <row r="279" spans="1:8" s="15" customFormat="1" x14ac:dyDescent="0.25">
      <c r="A279" s="31" t="s">
        <v>959</v>
      </c>
      <c r="B279" s="31" t="str">
        <f>[1]basis!P276</f>
        <v>West-Vlaanderen</v>
      </c>
      <c r="C279" s="31" t="str">
        <f>[1]basis!N276</f>
        <v>Brugge</v>
      </c>
      <c r="D279" s="31" t="str">
        <f>[1]basis!D276</f>
        <v>Zorgvereniging Mintus</v>
      </c>
      <c r="E279" s="31" t="str">
        <f>[1]basis!F276</f>
        <v>DC Balsemboom</v>
      </c>
      <c r="F279" s="31" t="str">
        <f>[1]basis!G276</f>
        <v>Dakisolatie</v>
      </c>
      <c r="G279" s="34">
        <f>[1]basis!H276</f>
        <v>39123</v>
      </c>
      <c r="H279" s="35">
        <f>[1]basis!Z276</f>
        <v>43552</v>
      </c>
    </row>
    <row r="280" spans="1:8" s="15" customFormat="1" x14ac:dyDescent="0.25">
      <c r="A280" s="31" t="s">
        <v>960</v>
      </c>
      <c r="B280" s="31" t="str">
        <f>[1]basis!P277</f>
        <v>West-Vlaanderen</v>
      </c>
      <c r="C280" s="31" t="str">
        <f>[1]basis!N277</f>
        <v>Brugge</v>
      </c>
      <c r="D280" s="31" t="str">
        <f>[1]basis!D277</f>
        <v>Zorgvereniging Mintus</v>
      </c>
      <c r="E280" s="31" t="str">
        <f>[1]basis!F277</f>
        <v>DC Balsemboom</v>
      </c>
      <c r="F280" s="31" t="str">
        <f>[1]basis!G277</f>
        <v>Relighting/relamping</v>
      </c>
      <c r="G280" s="34">
        <f>[1]basis!H277</f>
        <v>14475</v>
      </c>
      <c r="H280" s="35">
        <f>[1]basis!Z277</f>
        <v>43552</v>
      </c>
    </row>
    <row r="281" spans="1:8" s="15" customFormat="1" x14ac:dyDescent="0.25">
      <c r="A281" s="31" t="s">
        <v>961</v>
      </c>
      <c r="B281" s="31" t="str">
        <f>[1]basis!P278</f>
        <v>West-Vlaanderen</v>
      </c>
      <c r="C281" s="31" t="str">
        <f>[1]basis!N278</f>
        <v>Brugge</v>
      </c>
      <c r="D281" s="31" t="str">
        <f>[1]basis!D278</f>
        <v>Zorgvereniging Mintus</v>
      </c>
      <c r="E281" s="31" t="str">
        <f>[1]basis!F278</f>
        <v>WZC Hallenhuis</v>
      </c>
      <c r="F281" s="31" t="str">
        <f>[1]basis!G278</f>
        <v>Regeltechn. koeling</v>
      </c>
      <c r="G281" s="34">
        <f>[1]basis!H278</f>
        <v>2410</v>
      </c>
      <c r="H281" s="35">
        <f>[1]basis!Z278</f>
        <v>43552</v>
      </c>
    </row>
    <row r="282" spans="1:8" s="15" customFormat="1" x14ac:dyDescent="0.25">
      <c r="A282" s="31" t="s">
        <v>962</v>
      </c>
      <c r="B282" s="31" t="str">
        <f>[1]basis!P279</f>
        <v>West-Vlaanderen</v>
      </c>
      <c r="C282" s="31" t="str">
        <f>[1]basis!N279</f>
        <v>Brugge</v>
      </c>
      <c r="D282" s="31" t="str">
        <f>[1]basis!D279</f>
        <v>Zorgvereniging Mintus</v>
      </c>
      <c r="E282" s="31" t="str">
        <f>[1]basis!F279</f>
        <v>WZC Vliedberg</v>
      </c>
      <c r="F282" s="31" t="str">
        <f>[1]basis!G279</f>
        <v>Regeltechn. verwarming</v>
      </c>
      <c r="G282" s="34">
        <f>[1]basis!H279</f>
        <v>8206</v>
      </c>
      <c r="H282" s="35">
        <f>[1]basis!Z279</f>
        <v>43552</v>
      </c>
    </row>
    <row r="283" spans="1:8" s="15" customFormat="1" x14ac:dyDescent="0.25">
      <c r="A283" s="31" t="s">
        <v>963</v>
      </c>
      <c r="B283" s="31" t="str">
        <f>[1]basis!P280</f>
        <v>West-Vlaanderen</v>
      </c>
      <c r="C283" s="31" t="str">
        <f>[1]basis!N280</f>
        <v>Brugge</v>
      </c>
      <c r="D283" s="31" t="str">
        <f>[1]basis!D280</f>
        <v>Zorgvereniging Mintus</v>
      </c>
      <c r="E283" s="31" t="str">
        <f>[1]basis!F280</f>
        <v>WZC Vliedberg</v>
      </c>
      <c r="F283" s="31" t="str">
        <f>[1]basis!G280</f>
        <v>Relighting/relamping</v>
      </c>
      <c r="G283" s="34">
        <f>[1]basis!H280</f>
        <v>40917</v>
      </c>
      <c r="H283" s="35">
        <f>[1]basis!Z280</f>
        <v>43552</v>
      </c>
    </row>
    <row r="284" spans="1:8" s="15" customFormat="1" x14ac:dyDescent="0.25">
      <c r="A284" s="31" t="s">
        <v>964</v>
      </c>
      <c r="B284" s="31" t="str">
        <f>[1]basis!P281</f>
        <v>Vlaams-Brabant</v>
      </c>
      <c r="C284" s="31" t="str">
        <f>[1]basis!N281</f>
        <v>Halle</v>
      </c>
      <c r="D284" s="31" t="str">
        <f>[1]basis!D281</f>
        <v>Algemeen  Ziekenhuis Sint-Maria</v>
      </c>
      <c r="E284" s="31" t="str">
        <f>[1]basis!F281</f>
        <v>Algemeen Ziekenhuis Sint-Maria Halle</v>
      </c>
      <c r="F284" s="31" t="str">
        <f>[1]basis!G281</f>
        <v>WKK</v>
      </c>
      <c r="G284" s="34">
        <f>[1]basis!H281</f>
        <v>119022</v>
      </c>
      <c r="H284" s="35">
        <f>[1]basis!Z281</f>
        <v>43724</v>
      </c>
    </row>
    <row r="285" spans="1:8" s="15" customFormat="1" x14ac:dyDescent="0.25">
      <c r="A285" s="31" t="s">
        <v>964</v>
      </c>
      <c r="B285" s="31" t="str">
        <f>[1]basis!P282</f>
        <v>Vlaams-Brabant</v>
      </c>
      <c r="C285" s="31" t="str">
        <f>[1]basis!N282</f>
        <v>Halle</v>
      </c>
      <c r="D285" s="31" t="str">
        <f>[1]basis!D282</f>
        <v>Algemeen  Ziekenhuis Sint-Maria</v>
      </c>
      <c r="E285" s="31" t="str">
        <f>[1]basis!F282</f>
        <v>Algemeen Ziekenhuis Sint-Maria Halle</v>
      </c>
      <c r="F285" s="31" t="str">
        <f>[1]basis!G282</f>
        <v>WKK</v>
      </c>
      <c r="G285" s="34">
        <f>[1]basis!H282</f>
        <v>240461</v>
      </c>
      <c r="H285" s="35">
        <f>[1]basis!Z282</f>
        <v>43724</v>
      </c>
    </row>
    <row r="286" spans="1:8" s="15" customFormat="1" x14ac:dyDescent="0.25">
      <c r="A286" s="31" t="s">
        <v>965</v>
      </c>
      <c r="B286" s="31" t="str">
        <f>[1]basis!P283</f>
        <v>Oost-Vlaanderen</v>
      </c>
      <c r="C286" s="31" t="str">
        <f>[1]basis!N283</f>
        <v>Gent</v>
      </c>
      <c r="D286" s="31" t="str">
        <f>[1]basis!D283</f>
        <v>Az Sint-Lucas &amp; Volkskliniek</v>
      </c>
      <c r="E286" s="31" t="str">
        <f>[1]basis!F283</f>
        <v>Campus Sint-Lucas</v>
      </c>
      <c r="F286" s="31" t="str">
        <f>[1]basis!G283</f>
        <v>Muurisolatie</v>
      </c>
      <c r="G286" s="34">
        <f>[1]basis!H283</f>
        <v>92549</v>
      </c>
      <c r="H286" s="35">
        <f>[1]basis!Z283</f>
        <v>43724</v>
      </c>
    </row>
    <row r="287" spans="1:8" s="15" customFormat="1" x14ac:dyDescent="0.25">
      <c r="A287" s="31" t="s">
        <v>965</v>
      </c>
      <c r="B287" s="31" t="str">
        <f>[1]basis!P284</f>
        <v>Oost-Vlaanderen</v>
      </c>
      <c r="C287" s="31" t="str">
        <f>[1]basis!N284</f>
        <v>Gent</v>
      </c>
      <c r="D287" s="31" t="str">
        <f>[1]basis!D284</f>
        <v>Az Sint-Lucas &amp; Volkskliniek</v>
      </c>
      <c r="E287" s="31" t="str">
        <f>[1]basis!F284</f>
        <v>Campus Sint-Lucas</v>
      </c>
      <c r="F287" s="31" t="str">
        <f>[1]basis!G284</f>
        <v>Muurisolatie</v>
      </c>
      <c r="G287" s="34">
        <f>[1]basis!H284</f>
        <v>12091</v>
      </c>
      <c r="H287" s="35">
        <f>[1]basis!Z284</f>
        <v>43724</v>
      </c>
    </row>
    <row r="288" spans="1:8" s="15" customFormat="1" x14ac:dyDescent="0.25">
      <c r="A288" s="31" t="s">
        <v>966</v>
      </c>
      <c r="B288" s="31" t="str">
        <f>[1]basis!P285</f>
        <v>Oost-Vlaanderen</v>
      </c>
      <c r="C288" s="31" t="str">
        <f>[1]basis!N285</f>
        <v>Gent</v>
      </c>
      <c r="D288" s="31" t="str">
        <f>[1]basis!D285</f>
        <v>Az Sint-Lucas &amp; Volkskliniek</v>
      </c>
      <c r="E288" s="31" t="str">
        <f>[1]basis!F285</f>
        <v>Campus Sint-Lucas</v>
      </c>
      <c r="F288" s="31" t="str">
        <f>[1]basis!G285</f>
        <v>Dakisolatie</v>
      </c>
      <c r="G288" s="34">
        <f>[1]basis!H285</f>
        <v>57451</v>
      </c>
      <c r="H288" s="35">
        <f>[1]basis!Z285</f>
        <v>43724</v>
      </c>
    </row>
    <row r="289" spans="1:8" s="15" customFormat="1" x14ac:dyDescent="0.25">
      <c r="A289" s="31" t="s">
        <v>967</v>
      </c>
      <c r="B289" s="31" t="str">
        <f>[1]basis!P286</f>
        <v>Vlaams-Brabant</v>
      </c>
      <c r="C289" s="31" t="str">
        <f>[1]basis!N286</f>
        <v>Leuven</v>
      </c>
      <c r="D289" s="31" t="str">
        <f>[1]basis!D286</f>
        <v>Centra Voor Opvang En Begeleiding - Annuntiaten Heverlee</v>
      </c>
      <c r="E289" s="31" t="str">
        <f>[1]basis!F286</f>
        <v>Kinderdagverblijf Maria Boodschap</v>
      </c>
      <c r="F289" s="31" t="str">
        <f>[1]basis!G286</f>
        <v>Overige</v>
      </c>
      <c r="G289" s="34">
        <f>[1]basis!H286</f>
        <v>300</v>
      </c>
      <c r="H289" s="35">
        <f>[1]basis!Z286</f>
        <v>43623</v>
      </c>
    </row>
    <row r="290" spans="1:8" s="15" customFormat="1" x14ac:dyDescent="0.25">
      <c r="A290" s="31" t="s">
        <v>968</v>
      </c>
      <c r="B290" s="31" t="str">
        <f>[1]basis!P287</f>
        <v>Vlaams-Brabant</v>
      </c>
      <c r="C290" s="31" t="str">
        <f>[1]basis!N287</f>
        <v>Leuven</v>
      </c>
      <c r="D290" s="31" t="str">
        <f>[1]basis!D287</f>
        <v>Centra Voor Opvang En Begeleiding - Annuntiaten Heverlee</v>
      </c>
      <c r="E290" s="31" t="str">
        <f>[1]basis!F287</f>
        <v>Kinderdagverblijf Maria Boodschap</v>
      </c>
      <c r="F290" s="31" t="str">
        <f>[1]basis!G287</f>
        <v>Renovatie SWW</v>
      </c>
      <c r="G290" s="34">
        <f>[1]basis!H287</f>
        <v>1080</v>
      </c>
      <c r="H290" s="35">
        <f>[1]basis!Z287</f>
        <v>43623</v>
      </c>
    </row>
    <row r="291" spans="1:8" s="15" customFormat="1" x14ac:dyDescent="0.25">
      <c r="A291" s="31" t="s">
        <v>969</v>
      </c>
      <c r="B291" s="31" t="str">
        <f>[1]basis!P288</f>
        <v>Vlaams-Brabant</v>
      </c>
      <c r="C291" s="31" t="str">
        <f>[1]basis!N288</f>
        <v>Leuven</v>
      </c>
      <c r="D291" s="31" t="str">
        <f>[1]basis!D288</f>
        <v>Centra Voor Opvang En Begeleiding - Annuntiaten Heverlee</v>
      </c>
      <c r="E291" s="31" t="str">
        <f>[1]basis!F288</f>
        <v>Kinderdagverblijf Maria Boodschap</v>
      </c>
      <c r="F291" s="31" t="str">
        <f>[1]basis!G288</f>
        <v>Renovatie ventilatie</v>
      </c>
      <c r="G291" s="34">
        <f>[1]basis!H288</f>
        <v>371</v>
      </c>
      <c r="H291" s="35">
        <f>[1]basis!Z288</f>
        <v>43623</v>
      </c>
    </row>
    <row r="292" spans="1:8" s="15" customFormat="1" x14ac:dyDescent="0.25">
      <c r="A292" s="31" t="s">
        <v>970</v>
      </c>
      <c r="B292" s="31" t="str">
        <f>[1]basis!P289</f>
        <v>Vlaams-Brabant</v>
      </c>
      <c r="C292" s="31" t="str">
        <f>[1]basis!N289</f>
        <v>Leuven</v>
      </c>
      <c r="D292" s="31" t="str">
        <f>[1]basis!D289</f>
        <v>Centra Voor Opvang En Begeleiding - Annuntiaten Heverlee</v>
      </c>
      <c r="E292" s="31" t="str">
        <f>[1]basis!F289</f>
        <v>Kinderdagverblijf 't Toreke</v>
      </c>
      <c r="F292" s="31" t="str">
        <f>[1]basis!G289</f>
        <v>Stookplaatsrenovatie</v>
      </c>
      <c r="G292" s="34">
        <f>[1]basis!H289</f>
        <v>13813</v>
      </c>
      <c r="H292" s="35">
        <f>[1]basis!Z289</f>
        <v>43623</v>
      </c>
    </row>
    <row r="293" spans="1:8" s="15" customFormat="1" x14ac:dyDescent="0.25">
      <c r="A293" s="31" t="s">
        <v>971</v>
      </c>
      <c r="B293" s="31" t="str">
        <f>[1]basis!P290</f>
        <v>Vlaams-Brabant</v>
      </c>
      <c r="C293" s="31" t="str">
        <f>[1]basis!N290</f>
        <v>Leuven</v>
      </c>
      <c r="D293" s="31" t="str">
        <f>[1]basis!D290</f>
        <v>Centra Voor Opvang En Begeleiding - Annuntiaten Heverlee</v>
      </c>
      <c r="E293" s="31" t="str">
        <f>[1]basis!F290</f>
        <v>Kinderdagverblijf 't Wit Konijntje</v>
      </c>
      <c r="F293" s="31" t="str">
        <f>[1]basis!G290</f>
        <v>Dakisolatie</v>
      </c>
      <c r="G293" s="34">
        <f>[1]basis!H290</f>
        <v>9072</v>
      </c>
      <c r="H293" s="35">
        <f>[1]basis!Z290</f>
        <v>43623</v>
      </c>
    </row>
    <row r="294" spans="1:8" s="15" customFormat="1" x14ac:dyDescent="0.25">
      <c r="A294" s="31" t="s">
        <v>972</v>
      </c>
      <c r="B294" s="31" t="str">
        <f>[1]basis!P291</f>
        <v>Vlaams-Brabant</v>
      </c>
      <c r="C294" s="31" t="str">
        <f>[1]basis!N291</f>
        <v>Leuven</v>
      </c>
      <c r="D294" s="31" t="str">
        <f>[1]basis!D291</f>
        <v>Centra Voor Opvang En Begeleiding - Annuntiaten Heverlee</v>
      </c>
      <c r="E294" s="31" t="str">
        <f>[1]basis!F291</f>
        <v>Kinderdagverblijf 't Wit Konijntje</v>
      </c>
      <c r="F294" s="31" t="str">
        <f>[1]basis!G291</f>
        <v>Overige</v>
      </c>
      <c r="G294" s="34">
        <f>[1]basis!H291</f>
        <v>350</v>
      </c>
      <c r="H294" s="35">
        <f>[1]basis!Z291</f>
        <v>43623</v>
      </c>
    </row>
    <row r="295" spans="1:8" s="15" customFormat="1" x14ac:dyDescent="0.25">
      <c r="A295" s="31" t="s">
        <v>973</v>
      </c>
      <c r="B295" s="31" t="str">
        <f>[1]basis!P292</f>
        <v>Vlaams-Brabant</v>
      </c>
      <c r="C295" s="31" t="str">
        <f>[1]basis!N292</f>
        <v>Leuven</v>
      </c>
      <c r="D295" s="31" t="str">
        <f>[1]basis!D292</f>
        <v>Centra Voor Opvang En Begeleiding - Annuntiaten Heverlee</v>
      </c>
      <c r="E295" s="31" t="str">
        <f>[1]basis!F292</f>
        <v>Kinderdagverblijf 't Wit Konijntje</v>
      </c>
      <c r="F295" s="31" t="str">
        <f>[1]basis!G292</f>
        <v>Overige</v>
      </c>
      <c r="G295" s="34">
        <f>[1]basis!H292</f>
        <v>243</v>
      </c>
      <c r="H295" s="35">
        <f>[1]basis!Z292</f>
        <v>43623</v>
      </c>
    </row>
    <row r="296" spans="1:8" s="15" customFormat="1" x14ac:dyDescent="0.25">
      <c r="A296" s="31" t="s">
        <v>974</v>
      </c>
      <c r="B296" s="31" t="str">
        <f>[1]basis!P293</f>
        <v>Vlaams-Brabant</v>
      </c>
      <c r="C296" s="31" t="str">
        <f>[1]basis!N293</f>
        <v>Leuven</v>
      </c>
      <c r="D296" s="31" t="str">
        <f>[1]basis!D293</f>
        <v>Centra Voor Opvang En Begeleiding - Annuntiaten Heverlee</v>
      </c>
      <c r="E296" s="31" t="str">
        <f>[1]basis!F293</f>
        <v>Kinderdagverblijf 't Wit Konijntje</v>
      </c>
      <c r="F296" s="31" t="str">
        <f>[1]basis!G293</f>
        <v>Renovatie SWW</v>
      </c>
      <c r="G296" s="34">
        <f>[1]basis!H293</f>
        <v>480</v>
      </c>
      <c r="H296" s="35">
        <f>[1]basis!Z293</f>
        <v>43623</v>
      </c>
    </row>
    <row r="297" spans="1:8" s="15" customFormat="1" x14ac:dyDescent="0.25">
      <c r="A297" s="31" t="s">
        <v>975</v>
      </c>
      <c r="B297" s="31" t="str">
        <f>[1]basis!P294</f>
        <v>Vlaams-Brabant</v>
      </c>
      <c r="C297" s="31" t="str">
        <f>[1]basis!N294</f>
        <v>Leuven</v>
      </c>
      <c r="D297" s="31" t="str">
        <f>[1]basis!D294</f>
        <v>Centra Voor Opvang En Begeleiding - Annuntiaten Heverlee</v>
      </c>
      <c r="E297" s="31" t="str">
        <f>[1]basis!F294</f>
        <v>Kinderdagverblijf 't Wit Konijntje</v>
      </c>
      <c r="F297" s="31" t="str">
        <f>[1]basis!G294</f>
        <v>Schrijnwerkrenovatie</v>
      </c>
      <c r="G297" s="34">
        <f>[1]basis!H294</f>
        <v>27945</v>
      </c>
      <c r="H297" s="35">
        <f>[1]basis!Z294</f>
        <v>43623</v>
      </c>
    </row>
    <row r="298" spans="1:8" s="15" customFormat="1" x14ac:dyDescent="0.25">
      <c r="A298" s="31" t="s">
        <v>976</v>
      </c>
      <c r="B298" s="31" t="str">
        <f>[1]basis!P295</f>
        <v>Vlaams-Brabant</v>
      </c>
      <c r="C298" s="31" t="str">
        <f>[1]basis!N295</f>
        <v>Leuven</v>
      </c>
      <c r="D298" s="31" t="str">
        <f>[1]basis!D295</f>
        <v>Centra Voor Opvang En Begeleiding - Annuntiaten Heverlee</v>
      </c>
      <c r="E298" s="31" t="str">
        <f>[1]basis!F295</f>
        <v>Kinderdagverblijf 't Wit Konijntje</v>
      </c>
      <c r="F298" s="31" t="str">
        <f>[1]basis!G295</f>
        <v>Schrijnwerkrenovatie</v>
      </c>
      <c r="G298" s="34">
        <f>[1]basis!H295</f>
        <v>3456</v>
      </c>
      <c r="H298" s="35">
        <f>[1]basis!Z295</f>
        <v>43623</v>
      </c>
    </row>
    <row r="299" spans="1:8" s="15" customFormat="1" x14ac:dyDescent="0.25">
      <c r="A299" s="31" t="s">
        <v>977</v>
      </c>
      <c r="B299" s="31" t="str">
        <f>[1]basis!P296</f>
        <v>Vlaams-Brabant</v>
      </c>
      <c r="C299" s="31" t="str">
        <f>[1]basis!N296</f>
        <v>Leuven</v>
      </c>
      <c r="D299" s="31" t="str">
        <f>[1]basis!D296</f>
        <v>Centra Voor Opvang En Begeleiding - Annuntiaten Heverlee</v>
      </c>
      <c r="E299" s="31" t="str">
        <f>[1]basis!F296</f>
        <v>Kinderdagverblijf 't Wit Konijntje</v>
      </c>
      <c r="F299" s="31" t="str">
        <f>[1]basis!G296</f>
        <v>Vervangen pompen</v>
      </c>
      <c r="G299" s="34">
        <f>[1]basis!H296</f>
        <v>314</v>
      </c>
      <c r="H299" s="35">
        <f>[1]basis!Z296</f>
        <v>43623</v>
      </c>
    </row>
    <row r="300" spans="1:8" s="15" customFormat="1" x14ac:dyDescent="0.25">
      <c r="A300" s="31" t="s">
        <v>978</v>
      </c>
      <c r="B300" s="31" t="str">
        <f>[1]basis!P297</f>
        <v>Vlaams-Brabant</v>
      </c>
      <c r="C300" s="31" t="str">
        <f>[1]basis!N297</f>
        <v>Leuven</v>
      </c>
      <c r="D300" s="31" t="str">
        <f>[1]basis!D297</f>
        <v>Centra Voor Opvang En Begeleiding - Annuntiaten Heverlee</v>
      </c>
      <c r="E300" s="31" t="str">
        <f>[1]basis!F297</f>
        <v>Kinderdagverblijf 't Wit Konijntje</v>
      </c>
      <c r="F300" s="31" t="str">
        <f>[1]basis!G297</f>
        <v>Vloerisolatie</v>
      </c>
      <c r="G300" s="34">
        <f>[1]basis!H297</f>
        <v>5490</v>
      </c>
      <c r="H300" s="35">
        <f>[1]basis!Z297</f>
        <v>43623</v>
      </c>
    </row>
    <row r="301" spans="1:8" s="15" customFormat="1" x14ac:dyDescent="0.25">
      <c r="A301" s="31" t="s">
        <v>979</v>
      </c>
      <c r="B301" s="31" t="str">
        <f>[1]basis!P298</f>
        <v>Antwerpen</v>
      </c>
      <c r="C301" s="31" t="str">
        <f>[1]basis!N298</f>
        <v>Turnhout</v>
      </c>
      <c r="D301" s="31" t="str">
        <f>[1]basis!D298</f>
        <v>Cirkant</v>
      </c>
      <c r="E301" s="31" t="str">
        <f>[1]basis!F298</f>
        <v>Patriottenstraat</v>
      </c>
      <c r="F301" s="31" t="str">
        <f>[1]basis!G298</f>
        <v>Isoleren leidingen</v>
      </c>
      <c r="G301" s="34">
        <f>[1]basis!H298</f>
        <v>199</v>
      </c>
      <c r="H301" s="35">
        <f>[1]basis!Z298</f>
        <v>43622</v>
      </c>
    </row>
    <row r="302" spans="1:8" s="15" customFormat="1" x14ac:dyDescent="0.25">
      <c r="A302" s="31" t="s">
        <v>980</v>
      </c>
      <c r="B302" s="31" t="str">
        <f>[1]basis!P299</f>
        <v>Antwerpen</v>
      </c>
      <c r="C302" s="31" t="str">
        <f>[1]basis!N299</f>
        <v>Turnhout</v>
      </c>
      <c r="D302" s="31" t="str">
        <f>[1]basis!D299</f>
        <v>Cirkant</v>
      </c>
      <c r="E302" s="31" t="str">
        <f>[1]basis!F299</f>
        <v>Patriottenstraat</v>
      </c>
      <c r="F302" s="31" t="str">
        <f>[1]basis!G299</f>
        <v>Overige</v>
      </c>
      <c r="G302" s="34">
        <f>[1]basis!H299</f>
        <v>564</v>
      </c>
      <c r="H302" s="35">
        <f>[1]basis!Z299</f>
        <v>43622</v>
      </c>
    </row>
    <row r="303" spans="1:8" s="15" customFormat="1" x14ac:dyDescent="0.25">
      <c r="A303" s="31" t="s">
        <v>981</v>
      </c>
      <c r="B303" s="31" t="str">
        <f>[1]basis!P300</f>
        <v>Antwerpen</v>
      </c>
      <c r="C303" s="31" t="str">
        <f>[1]basis!N300</f>
        <v>Turnhout</v>
      </c>
      <c r="D303" s="31" t="str">
        <f>[1]basis!D300</f>
        <v>Cirkant</v>
      </c>
      <c r="E303" s="31" t="str">
        <f>[1]basis!F300</f>
        <v>Patriottenstraat</v>
      </c>
      <c r="F303" s="31" t="str">
        <f>[1]basis!G300</f>
        <v>Overige</v>
      </c>
      <c r="G303" s="34">
        <f>[1]basis!H300</f>
        <v>120</v>
      </c>
      <c r="H303" s="35">
        <f>[1]basis!Z300</f>
        <v>43622</v>
      </c>
    </row>
    <row r="304" spans="1:8" s="15" customFormat="1" x14ac:dyDescent="0.25">
      <c r="A304" s="31" t="s">
        <v>982</v>
      </c>
      <c r="B304" s="31" t="str">
        <f>[1]basis!P301</f>
        <v>Antwerpen</v>
      </c>
      <c r="C304" s="31" t="str">
        <f>[1]basis!N301</f>
        <v>Turnhout</v>
      </c>
      <c r="D304" s="31" t="str">
        <f>[1]basis!D301</f>
        <v>Cirkant</v>
      </c>
      <c r="E304" s="31" t="str">
        <f>[1]basis!F301</f>
        <v>Patriottenstraat</v>
      </c>
      <c r="F304" s="31" t="str">
        <f>[1]basis!G301</f>
        <v>Regeltechn. verwarming</v>
      </c>
      <c r="G304" s="34">
        <f>[1]basis!H301</f>
        <v>60</v>
      </c>
      <c r="H304" s="35">
        <f>[1]basis!Z301</f>
        <v>43622</v>
      </c>
    </row>
    <row r="305" spans="1:8" s="15" customFormat="1" x14ac:dyDescent="0.25">
      <c r="A305" s="31" t="s">
        <v>983</v>
      </c>
      <c r="B305" s="31" t="str">
        <f>[1]basis!P302</f>
        <v>Antwerpen</v>
      </c>
      <c r="C305" s="31" t="str">
        <f>[1]basis!N302</f>
        <v>Turnhout</v>
      </c>
      <c r="D305" s="31" t="str">
        <f>[1]basis!D302</f>
        <v>Cirkant</v>
      </c>
      <c r="E305" s="31" t="str">
        <f>[1]basis!F302</f>
        <v>Patriottenstraat</v>
      </c>
      <c r="F305" s="31" t="str">
        <f>[1]basis!G302</f>
        <v>Stookplaatsrenovatie</v>
      </c>
      <c r="G305" s="34">
        <f>[1]basis!H302</f>
        <v>6300</v>
      </c>
      <c r="H305" s="35">
        <f>[1]basis!Z302</f>
        <v>43622</v>
      </c>
    </row>
    <row r="306" spans="1:8" s="15" customFormat="1" x14ac:dyDescent="0.25">
      <c r="A306" s="31" t="s">
        <v>984</v>
      </c>
      <c r="B306" s="31" t="str">
        <f>[1]basis!P303</f>
        <v>Antwerpen</v>
      </c>
      <c r="C306" s="31" t="str">
        <f>[1]basis!N303</f>
        <v>Turnhout</v>
      </c>
      <c r="D306" s="31" t="str">
        <f>[1]basis!D303</f>
        <v>Cirkant</v>
      </c>
      <c r="E306" s="31" t="str">
        <f>[1]basis!F303</f>
        <v>Patriottenstraat</v>
      </c>
      <c r="F306" s="31" t="str">
        <f>[1]basis!G303</f>
        <v>Vervangen pompen</v>
      </c>
      <c r="G306" s="34">
        <f>[1]basis!H303</f>
        <v>390</v>
      </c>
      <c r="H306" s="35">
        <f>[1]basis!Z303</f>
        <v>43622</v>
      </c>
    </row>
    <row r="307" spans="1:8" s="15" customFormat="1" x14ac:dyDescent="0.25">
      <c r="A307" s="31" t="s">
        <v>985</v>
      </c>
      <c r="B307" s="31" t="str">
        <f>[1]basis!P304</f>
        <v>Antwerpen</v>
      </c>
      <c r="C307" s="31" t="str">
        <f>[1]basis!N304</f>
        <v>Turnhout</v>
      </c>
      <c r="D307" s="31" t="str">
        <f>[1]basis!D304</f>
        <v>Cirkant</v>
      </c>
      <c r="E307" s="31" t="str">
        <f>[1]basis!F304</f>
        <v>Steenweg op Oosthoven</v>
      </c>
      <c r="F307" s="31" t="str">
        <f>[1]basis!G304</f>
        <v>Muurisolatie</v>
      </c>
      <c r="G307" s="34">
        <f>[1]basis!H304</f>
        <v>4015</v>
      </c>
      <c r="H307" s="35">
        <f>[1]basis!Z304</f>
        <v>43622</v>
      </c>
    </row>
    <row r="308" spans="1:8" s="15" customFormat="1" x14ac:dyDescent="0.25">
      <c r="A308" s="31" t="s">
        <v>986</v>
      </c>
      <c r="B308" s="31" t="str">
        <f>[1]basis!P305</f>
        <v>Antwerpen</v>
      </c>
      <c r="C308" s="31" t="str">
        <f>[1]basis!N305</f>
        <v>Turnhout</v>
      </c>
      <c r="D308" s="31" t="str">
        <f>[1]basis!D305</f>
        <v>Cirkant</v>
      </c>
      <c r="E308" s="31" t="str">
        <f>[1]basis!F305</f>
        <v>Steenweg op Oosthoven</v>
      </c>
      <c r="F308" s="31" t="str">
        <f>[1]basis!G305</f>
        <v>Overige</v>
      </c>
      <c r="G308" s="34">
        <f>[1]basis!H305</f>
        <v>65</v>
      </c>
      <c r="H308" s="35">
        <f>[1]basis!Z305</f>
        <v>43622</v>
      </c>
    </row>
    <row r="309" spans="1:8" s="15" customFormat="1" x14ac:dyDescent="0.25">
      <c r="A309" s="31" t="s">
        <v>987</v>
      </c>
      <c r="B309" s="31" t="str">
        <f>[1]basis!P306</f>
        <v>Antwerpen</v>
      </c>
      <c r="C309" s="31" t="str">
        <f>[1]basis!N306</f>
        <v>Turnhout</v>
      </c>
      <c r="D309" s="31" t="str">
        <f>[1]basis!D306</f>
        <v>Cirkant</v>
      </c>
      <c r="E309" s="31" t="str">
        <f>[1]basis!F306</f>
        <v>Steenweg op Oosthoven</v>
      </c>
      <c r="F309" s="31" t="str">
        <f>[1]basis!G306</f>
        <v>Overige</v>
      </c>
      <c r="G309" s="34">
        <f>[1]basis!H306</f>
        <v>59</v>
      </c>
      <c r="H309" s="35">
        <f>[1]basis!Z306</f>
        <v>43622</v>
      </c>
    </row>
    <row r="310" spans="1:8" s="15" customFormat="1" x14ac:dyDescent="0.25">
      <c r="A310" s="31" t="s">
        <v>988</v>
      </c>
      <c r="B310" s="31" t="str">
        <f>[1]basis!P307</f>
        <v>Antwerpen</v>
      </c>
      <c r="C310" s="31" t="str">
        <f>[1]basis!N307</f>
        <v>Turnhout</v>
      </c>
      <c r="D310" s="31" t="str">
        <f>[1]basis!D307</f>
        <v>Cirkant</v>
      </c>
      <c r="E310" s="31" t="str">
        <f>[1]basis!F307</f>
        <v>Steenweg op Oosthoven</v>
      </c>
      <c r="F310" s="31" t="str">
        <f>[1]basis!G307</f>
        <v>Overige</v>
      </c>
      <c r="G310" s="34">
        <f>[1]basis!H307</f>
        <v>836</v>
      </c>
      <c r="H310" s="35">
        <f>[1]basis!Z307</f>
        <v>43622</v>
      </c>
    </row>
    <row r="311" spans="1:8" s="15" customFormat="1" x14ac:dyDescent="0.25">
      <c r="A311" s="31" t="s">
        <v>989</v>
      </c>
      <c r="B311" s="31" t="str">
        <f>[1]basis!P308</f>
        <v>Antwerpen</v>
      </c>
      <c r="C311" s="31" t="str">
        <f>[1]basis!N308</f>
        <v>Turnhout</v>
      </c>
      <c r="D311" s="31" t="str">
        <f>[1]basis!D308</f>
        <v>Cirkant</v>
      </c>
      <c r="E311" s="31" t="str">
        <f>[1]basis!F308</f>
        <v>Steenweg op Oosthoven</v>
      </c>
      <c r="F311" s="31" t="str">
        <f>[1]basis!G308</f>
        <v>Overige</v>
      </c>
      <c r="G311" s="34">
        <f>[1]basis!H308</f>
        <v>857</v>
      </c>
      <c r="H311" s="35">
        <f>[1]basis!Z308</f>
        <v>43622</v>
      </c>
    </row>
    <row r="312" spans="1:8" s="15" customFormat="1" x14ac:dyDescent="0.25">
      <c r="A312" s="31" t="s">
        <v>990</v>
      </c>
      <c r="B312" s="31" t="str">
        <f>[1]basis!P309</f>
        <v>Antwerpen</v>
      </c>
      <c r="C312" s="31" t="str">
        <f>[1]basis!N309</f>
        <v>Turnhout</v>
      </c>
      <c r="D312" s="31" t="str">
        <f>[1]basis!D309</f>
        <v>Cirkant</v>
      </c>
      <c r="E312" s="31" t="str">
        <f>[1]basis!F309</f>
        <v>Steenweg op Oosthoven</v>
      </c>
      <c r="F312" s="31" t="str">
        <f>[1]basis!G309</f>
        <v>Regeltechn. verwarming</v>
      </c>
      <c r="G312" s="34">
        <f>[1]basis!H309</f>
        <v>587</v>
      </c>
      <c r="H312" s="35">
        <f>[1]basis!Z309</f>
        <v>43622</v>
      </c>
    </row>
    <row r="313" spans="1:8" s="15" customFormat="1" x14ac:dyDescent="0.25">
      <c r="A313" s="31" t="s">
        <v>991</v>
      </c>
      <c r="B313" s="31" t="str">
        <f>[1]basis!P310</f>
        <v>Antwerpen</v>
      </c>
      <c r="C313" s="31" t="str">
        <f>[1]basis!N310</f>
        <v>Turnhout</v>
      </c>
      <c r="D313" s="31" t="str">
        <f>[1]basis!D310</f>
        <v>Cirkant</v>
      </c>
      <c r="E313" s="31" t="str">
        <f>[1]basis!F310</f>
        <v>Steenweg op Oosthoven</v>
      </c>
      <c r="F313" s="31" t="str">
        <f>[1]basis!G310</f>
        <v>Regeltechn. verwarming</v>
      </c>
      <c r="G313" s="34">
        <f>[1]basis!H310</f>
        <v>1726</v>
      </c>
      <c r="H313" s="35">
        <f>[1]basis!Z310</f>
        <v>43622</v>
      </c>
    </row>
    <row r="314" spans="1:8" s="15" customFormat="1" x14ac:dyDescent="0.25">
      <c r="A314" s="31" t="s">
        <v>992</v>
      </c>
      <c r="B314" s="31" t="str">
        <f>[1]basis!P311</f>
        <v>Oost-Vlaanderen</v>
      </c>
      <c r="C314" s="31" t="str">
        <f>[1]basis!N311</f>
        <v>Gent</v>
      </c>
      <c r="D314" s="31" t="str">
        <f>[1]basis!D311</f>
        <v>Conecto</v>
      </c>
      <c r="E314" s="31" t="str">
        <f>[1]basis!F311</f>
        <v>WZC Heilige Familie</v>
      </c>
      <c r="F314" s="31" t="str">
        <f>[1]basis!G311</f>
        <v>Regeltechnisch</v>
      </c>
      <c r="G314" s="34">
        <f>[1]basis!H311</f>
        <v>9496</v>
      </c>
      <c r="H314" s="35">
        <f>[1]basis!Z311</f>
        <v>43623</v>
      </c>
    </row>
    <row r="315" spans="1:8" s="15" customFormat="1" x14ac:dyDescent="0.25">
      <c r="A315" s="31" t="s">
        <v>993</v>
      </c>
      <c r="B315" s="31" t="str">
        <f>[1]basis!P312</f>
        <v>West-Vlaanderen</v>
      </c>
      <c r="C315" s="31" t="str">
        <f>[1]basis!N312</f>
        <v>Brugge</v>
      </c>
      <c r="D315" s="31" t="str">
        <f>[1]basis!D312</f>
        <v>De Kade</v>
      </c>
      <c r="E315" s="31" t="str">
        <f>[1]basis!F312</f>
        <v>Het Vlot</v>
      </c>
      <c r="F315" s="31" t="str">
        <f>[1]basis!G312</f>
        <v>Monitoring</v>
      </c>
      <c r="G315" s="34">
        <f>[1]basis!H312</f>
        <v>900</v>
      </c>
      <c r="H315" s="35">
        <f>[1]basis!Z312</f>
        <v>43622</v>
      </c>
    </row>
    <row r="316" spans="1:8" s="15" customFormat="1" x14ac:dyDescent="0.25">
      <c r="A316" s="31" t="s">
        <v>994</v>
      </c>
      <c r="B316" s="31" t="str">
        <f>[1]basis!P313</f>
        <v>West-Vlaanderen</v>
      </c>
      <c r="C316" s="31" t="str">
        <f>[1]basis!N313</f>
        <v>Brugge</v>
      </c>
      <c r="D316" s="31" t="str">
        <f>[1]basis!D313</f>
        <v>De Kade</v>
      </c>
      <c r="E316" s="31" t="str">
        <f>[1]basis!F313</f>
        <v>Het Vlot</v>
      </c>
      <c r="F316" s="31" t="str">
        <f>[1]basis!G313</f>
        <v>Sensibilisering</v>
      </c>
      <c r="G316" s="34">
        <f>[1]basis!H313</f>
        <v>166</v>
      </c>
      <c r="H316" s="35">
        <f>[1]basis!Z313</f>
        <v>43622</v>
      </c>
    </row>
    <row r="317" spans="1:8" s="15" customFormat="1" x14ac:dyDescent="0.25">
      <c r="A317" s="31" t="s">
        <v>995</v>
      </c>
      <c r="B317" s="31" t="str">
        <f>[1]basis!P314</f>
        <v>West-Vlaanderen</v>
      </c>
      <c r="C317" s="31" t="str">
        <f>[1]basis!N314</f>
        <v>Brugge</v>
      </c>
      <c r="D317" s="31" t="str">
        <f>[1]basis!D314</f>
        <v>De Kade</v>
      </c>
      <c r="E317" s="31" t="str">
        <f>[1]basis!F314</f>
        <v>Oude Dorpsweg</v>
      </c>
      <c r="F317" s="31" t="str">
        <f>[1]basis!G314</f>
        <v>Sensibilisering</v>
      </c>
      <c r="G317" s="34">
        <f>[1]basis!H314</f>
        <v>194</v>
      </c>
      <c r="H317" s="35">
        <f>[1]basis!Z314</f>
        <v>43622</v>
      </c>
    </row>
    <row r="318" spans="1:8" s="15" customFormat="1" x14ac:dyDescent="0.25">
      <c r="A318" s="31" t="s">
        <v>996</v>
      </c>
      <c r="B318" s="31" t="str">
        <f>[1]basis!P315</f>
        <v>West-Vlaanderen</v>
      </c>
      <c r="C318" s="31" t="str">
        <f>[1]basis!N315</f>
        <v>Brugge</v>
      </c>
      <c r="D318" s="31" t="str">
        <f>[1]basis!D315</f>
        <v>De Kade</v>
      </c>
      <c r="E318" s="31" t="str">
        <f>[1]basis!F315</f>
        <v>Oude Dorpsweg</v>
      </c>
      <c r="F318" s="31" t="str">
        <f>[1]basis!G315</f>
        <v>Zonneboiler</v>
      </c>
      <c r="G318" s="34">
        <f>[1]basis!H315</f>
        <v>6180</v>
      </c>
      <c r="H318" s="35">
        <f>[1]basis!Z315</f>
        <v>43622</v>
      </c>
    </row>
    <row r="319" spans="1:8" s="15" customFormat="1" x14ac:dyDescent="0.25">
      <c r="A319" s="31" t="s">
        <v>997</v>
      </c>
      <c r="B319" s="31" t="str">
        <f>[1]basis!P316</f>
        <v>West-Vlaanderen</v>
      </c>
      <c r="C319" s="31" t="str">
        <f>[1]basis!N316</f>
        <v>Brugge</v>
      </c>
      <c r="D319" s="31" t="str">
        <f>[1]basis!D316</f>
        <v>De Kade</v>
      </c>
      <c r="E319" s="31" t="str">
        <f>[1]basis!F316</f>
        <v>Pastorie</v>
      </c>
      <c r="F319" s="31" t="str">
        <f>[1]basis!G316</f>
        <v>Isoleren pompen/kranen/hydraulica</v>
      </c>
      <c r="G319" s="34">
        <f>[1]basis!H316</f>
        <v>379</v>
      </c>
      <c r="H319" s="35">
        <f>[1]basis!Z316</f>
        <v>43622</v>
      </c>
    </row>
    <row r="320" spans="1:8" s="15" customFormat="1" x14ac:dyDescent="0.25">
      <c r="A320" s="31" t="s">
        <v>998</v>
      </c>
      <c r="B320" s="31" t="str">
        <f>[1]basis!P317</f>
        <v>West-Vlaanderen</v>
      </c>
      <c r="C320" s="31" t="str">
        <f>[1]basis!N317</f>
        <v>Brugge</v>
      </c>
      <c r="D320" s="31" t="str">
        <f>[1]basis!D317</f>
        <v>De Kade</v>
      </c>
      <c r="E320" s="31" t="str">
        <f>[1]basis!F317</f>
        <v>Pastorie</v>
      </c>
      <c r="F320" s="31" t="str">
        <f>[1]basis!G317</f>
        <v>Sensibilisering</v>
      </c>
      <c r="G320" s="34">
        <f>[1]basis!H317</f>
        <v>557</v>
      </c>
      <c r="H320" s="35">
        <f>[1]basis!Z317</f>
        <v>43622</v>
      </c>
    </row>
    <row r="321" spans="1:8" s="15" customFormat="1" x14ac:dyDescent="0.25">
      <c r="A321" s="31" t="s">
        <v>999</v>
      </c>
      <c r="B321" s="31" t="str">
        <f>[1]basis!P318</f>
        <v>West-Vlaanderen</v>
      </c>
      <c r="C321" s="31" t="str">
        <f>[1]basis!N318</f>
        <v>Brugge</v>
      </c>
      <c r="D321" s="31" t="str">
        <f>[1]basis!D318</f>
        <v>De Kade</v>
      </c>
      <c r="E321" s="31" t="str">
        <f>[1]basis!F318</f>
        <v>Paviljoen 1</v>
      </c>
      <c r="F321" s="31" t="str">
        <f>[1]basis!G318</f>
        <v>Overige</v>
      </c>
      <c r="G321" s="34">
        <f>[1]basis!H318</f>
        <v>90</v>
      </c>
      <c r="H321" s="35">
        <f>[1]basis!Z318</f>
        <v>43622</v>
      </c>
    </row>
    <row r="322" spans="1:8" s="15" customFormat="1" x14ac:dyDescent="0.25">
      <c r="A322" s="31" t="s">
        <v>1000</v>
      </c>
      <c r="B322" s="31" t="str">
        <f>[1]basis!P319</f>
        <v>West-Vlaanderen</v>
      </c>
      <c r="C322" s="31" t="str">
        <f>[1]basis!N319</f>
        <v>Brugge</v>
      </c>
      <c r="D322" s="31" t="str">
        <f>[1]basis!D319</f>
        <v>De Kade</v>
      </c>
      <c r="E322" s="31" t="str">
        <f>[1]basis!F319</f>
        <v>Paviljoen 1</v>
      </c>
      <c r="F322" s="31" t="str">
        <f>[1]basis!G319</f>
        <v>Regeltechnisch</v>
      </c>
      <c r="G322" s="34">
        <f>[1]basis!H319</f>
        <v>377</v>
      </c>
      <c r="H322" s="35">
        <f>[1]basis!Z319</f>
        <v>43622</v>
      </c>
    </row>
    <row r="323" spans="1:8" s="15" customFormat="1" x14ac:dyDescent="0.25">
      <c r="A323" s="31" t="s">
        <v>1001</v>
      </c>
      <c r="B323" s="31" t="str">
        <f>[1]basis!P320</f>
        <v>West-Vlaanderen</v>
      </c>
      <c r="C323" s="31" t="str">
        <f>[1]basis!N320</f>
        <v>Brugge</v>
      </c>
      <c r="D323" s="31" t="str">
        <f>[1]basis!D320</f>
        <v>De Kade</v>
      </c>
      <c r="E323" s="31" t="str">
        <f>[1]basis!F320</f>
        <v>Paviljoen 1</v>
      </c>
      <c r="F323" s="31" t="str">
        <f>[1]basis!G320</f>
        <v>Sensibilisering</v>
      </c>
      <c r="G323" s="34">
        <f>[1]basis!H320</f>
        <v>600</v>
      </c>
      <c r="H323" s="35">
        <f>[1]basis!Z320</f>
        <v>43622</v>
      </c>
    </row>
    <row r="324" spans="1:8" s="15" customFormat="1" x14ac:dyDescent="0.25">
      <c r="A324" s="31" t="s">
        <v>1002</v>
      </c>
      <c r="B324" s="31" t="str">
        <f>[1]basis!P321</f>
        <v>West-Vlaanderen</v>
      </c>
      <c r="C324" s="31" t="str">
        <f>[1]basis!N321</f>
        <v>Brugge</v>
      </c>
      <c r="D324" s="31" t="str">
        <f>[1]basis!D321</f>
        <v>De Kade</v>
      </c>
      <c r="E324" s="31" t="str">
        <f>[1]basis!F321</f>
        <v>Paviljoen 1</v>
      </c>
      <c r="F324" s="31" t="str">
        <f>[1]basis!G321</f>
        <v>Stookplaatsrenovatie</v>
      </c>
      <c r="G324" s="34">
        <f>[1]basis!H321</f>
        <v>11448.6</v>
      </c>
      <c r="H324" s="35">
        <f>[1]basis!Z321</f>
        <v>43622</v>
      </c>
    </row>
    <row r="325" spans="1:8" s="15" customFormat="1" x14ac:dyDescent="0.25">
      <c r="A325" s="31" t="s">
        <v>1003</v>
      </c>
      <c r="B325" s="31" t="str">
        <f>[1]basis!P322</f>
        <v>West-Vlaanderen</v>
      </c>
      <c r="C325" s="31" t="str">
        <f>[1]basis!N322</f>
        <v>Brugge</v>
      </c>
      <c r="D325" s="31" t="str">
        <f>[1]basis!D322</f>
        <v>De Kade</v>
      </c>
      <c r="E325" s="31" t="str">
        <f>[1]basis!F322</f>
        <v>Paviljoen 4</v>
      </c>
      <c r="F325" s="31" t="str">
        <f>[1]basis!G322</f>
        <v>Gebouwisolatie</v>
      </c>
      <c r="G325" s="34">
        <f>[1]basis!H322</f>
        <v>1810</v>
      </c>
      <c r="H325" s="35">
        <f>[1]basis!Z322</f>
        <v>43622</v>
      </c>
    </row>
    <row r="326" spans="1:8" s="15" customFormat="1" x14ac:dyDescent="0.25">
      <c r="A326" s="31" t="s">
        <v>1004</v>
      </c>
      <c r="B326" s="31" t="str">
        <f>[1]basis!P323</f>
        <v>West-Vlaanderen</v>
      </c>
      <c r="C326" s="31" t="str">
        <f>[1]basis!N323</f>
        <v>Brugge</v>
      </c>
      <c r="D326" s="31" t="str">
        <f>[1]basis!D323</f>
        <v>De Kade</v>
      </c>
      <c r="E326" s="31" t="str">
        <f>[1]basis!F323</f>
        <v>Paviljoen 4</v>
      </c>
      <c r="F326" s="31" t="str">
        <f>[1]basis!G323</f>
        <v>Overige</v>
      </c>
      <c r="G326" s="34">
        <f>[1]basis!H323</f>
        <v>557</v>
      </c>
      <c r="H326" s="35">
        <f>[1]basis!Z323</f>
        <v>43622</v>
      </c>
    </row>
    <row r="327" spans="1:8" s="15" customFormat="1" x14ac:dyDescent="0.25">
      <c r="A327" s="31" t="s">
        <v>1005</v>
      </c>
      <c r="B327" s="31" t="str">
        <f>[1]basis!P324</f>
        <v>West-Vlaanderen</v>
      </c>
      <c r="C327" s="31" t="str">
        <f>[1]basis!N324</f>
        <v>Brugge</v>
      </c>
      <c r="D327" s="31" t="str">
        <f>[1]basis!D324</f>
        <v>De Kade</v>
      </c>
      <c r="E327" s="31" t="str">
        <f>[1]basis!F324</f>
        <v>Paviljoen 4</v>
      </c>
      <c r="F327" s="31" t="str">
        <f>[1]basis!G324</f>
        <v>Sensibilisering</v>
      </c>
      <c r="G327" s="34">
        <f>[1]basis!H324</f>
        <v>600</v>
      </c>
      <c r="H327" s="35">
        <f>[1]basis!Z324</f>
        <v>43622</v>
      </c>
    </row>
    <row r="328" spans="1:8" s="15" customFormat="1" x14ac:dyDescent="0.25">
      <c r="A328" s="31" t="s">
        <v>1006</v>
      </c>
      <c r="B328" s="31" t="str">
        <f>[1]basis!P325</f>
        <v>West-Vlaanderen</v>
      </c>
      <c r="C328" s="31" t="str">
        <f>[1]basis!N325</f>
        <v>Brugge</v>
      </c>
      <c r="D328" s="31" t="str">
        <f>[1]basis!D325</f>
        <v>De Kade</v>
      </c>
      <c r="E328" s="31" t="str">
        <f>[1]basis!F325</f>
        <v>Paviljoen 4</v>
      </c>
      <c r="F328" s="31" t="str">
        <f>[1]basis!G325</f>
        <v>Stookplaatsrenovatie</v>
      </c>
      <c r="G328" s="34">
        <f>[1]basis!H325</f>
        <v>2306</v>
      </c>
      <c r="H328" s="35">
        <f>[1]basis!Z325</f>
        <v>43622</v>
      </c>
    </row>
    <row r="329" spans="1:8" s="15" customFormat="1" x14ac:dyDescent="0.25">
      <c r="A329" s="31" t="s">
        <v>1007</v>
      </c>
      <c r="B329" s="31" t="str">
        <f>[1]basis!P326</f>
        <v>West-Vlaanderen</v>
      </c>
      <c r="C329" s="31" t="str">
        <f>[1]basis!N326</f>
        <v>Brugge</v>
      </c>
      <c r="D329" s="31" t="str">
        <f>[1]basis!D326</f>
        <v>De Kade</v>
      </c>
      <c r="E329" s="31" t="str">
        <f>[1]basis!F326</f>
        <v>Stapsteen</v>
      </c>
      <c r="F329" s="31" t="str">
        <f>[1]basis!G326</f>
        <v>Gebouwisolatie</v>
      </c>
      <c r="G329" s="34">
        <f>[1]basis!H326</f>
        <v>560</v>
      </c>
      <c r="H329" s="35">
        <f>[1]basis!Z326</f>
        <v>43622</v>
      </c>
    </row>
    <row r="330" spans="1:8" s="15" customFormat="1" x14ac:dyDescent="0.25">
      <c r="A330" s="31" t="s">
        <v>1008</v>
      </c>
      <c r="B330" s="31" t="str">
        <f>[1]basis!P327</f>
        <v>West-Vlaanderen</v>
      </c>
      <c r="C330" s="31" t="str">
        <f>[1]basis!N327</f>
        <v>Brugge</v>
      </c>
      <c r="D330" s="31" t="str">
        <f>[1]basis!D327</f>
        <v>De Kade</v>
      </c>
      <c r="E330" s="31" t="str">
        <f>[1]basis!F327</f>
        <v>Stapsteen</v>
      </c>
      <c r="F330" s="31" t="str">
        <f>[1]basis!G327</f>
        <v>Gebouwisolatie</v>
      </c>
      <c r="G330" s="34">
        <f>[1]basis!H327</f>
        <v>9438</v>
      </c>
      <c r="H330" s="35">
        <f>[1]basis!Z327</f>
        <v>43622</v>
      </c>
    </row>
    <row r="331" spans="1:8" s="15" customFormat="1" x14ac:dyDescent="0.25">
      <c r="A331" s="31" t="s">
        <v>1009</v>
      </c>
      <c r="B331" s="31" t="str">
        <f>[1]basis!P328</f>
        <v>West-Vlaanderen</v>
      </c>
      <c r="C331" s="31" t="str">
        <f>[1]basis!N328</f>
        <v>Brugge</v>
      </c>
      <c r="D331" s="31" t="str">
        <f>[1]basis!D328</f>
        <v>De Kade</v>
      </c>
      <c r="E331" s="31" t="str">
        <f>[1]basis!F328</f>
        <v>Stapsteen</v>
      </c>
      <c r="F331" s="31" t="str">
        <f>[1]basis!G328</f>
        <v>Isoleren leidingen</v>
      </c>
      <c r="G331" s="34">
        <f>[1]basis!H328</f>
        <v>294</v>
      </c>
      <c r="H331" s="35">
        <f>[1]basis!Z328</f>
        <v>43622</v>
      </c>
    </row>
    <row r="332" spans="1:8" s="15" customFormat="1" x14ac:dyDescent="0.25">
      <c r="A332" s="31" t="s">
        <v>1010</v>
      </c>
      <c r="B332" s="31" t="str">
        <f>[1]basis!P329</f>
        <v>West-Vlaanderen</v>
      </c>
      <c r="C332" s="31" t="str">
        <f>[1]basis!N329</f>
        <v>Brugge</v>
      </c>
      <c r="D332" s="31" t="str">
        <f>[1]basis!D329</f>
        <v>De Kade</v>
      </c>
      <c r="E332" s="31" t="str">
        <f>[1]basis!F329</f>
        <v>Stapsteen</v>
      </c>
      <c r="F332" s="31" t="str">
        <f>[1]basis!G329</f>
        <v>Isoleren pompen/kranen/hydraulica</v>
      </c>
      <c r="G332" s="34">
        <f>[1]basis!H329</f>
        <v>269</v>
      </c>
      <c r="H332" s="35">
        <f>[1]basis!Z329</f>
        <v>43622</v>
      </c>
    </row>
    <row r="333" spans="1:8" s="15" customFormat="1" x14ac:dyDescent="0.25">
      <c r="A333" s="31" t="s">
        <v>1011</v>
      </c>
      <c r="B333" s="31" t="str">
        <f>[1]basis!P330</f>
        <v>West-Vlaanderen</v>
      </c>
      <c r="C333" s="31" t="str">
        <f>[1]basis!N330</f>
        <v>Brugge</v>
      </c>
      <c r="D333" s="31" t="str">
        <f>[1]basis!D330</f>
        <v>De Kade</v>
      </c>
      <c r="E333" s="31" t="str">
        <f>[1]basis!F330</f>
        <v>Stapsteen</v>
      </c>
      <c r="F333" s="31" t="str">
        <f>[1]basis!G330</f>
        <v>Overige</v>
      </c>
      <c r="G333" s="34">
        <f>[1]basis!H330</f>
        <v>292</v>
      </c>
      <c r="H333" s="35">
        <f>[1]basis!Z330</f>
        <v>43622</v>
      </c>
    </row>
    <row r="334" spans="1:8" s="15" customFormat="1" x14ac:dyDescent="0.25">
      <c r="A334" s="31" t="s">
        <v>1012</v>
      </c>
      <c r="B334" s="31" t="str">
        <f>[1]basis!P331</f>
        <v>West-Vlaanderen</v>
      </c>
      <c r="C334" s="31" t="str">
        <f>[1]basis!N331</f>
        <v>Brugge</v>
      </c>
      <c r="D334" s="31" t="str">
        <f>[1]basis!D331</f>
        <v>De Kade</v>
      </c>
      <c r="E334" s="31" t="str">
        <f>[1]basis!F331</f>
        <v>Stapsteen</v>
      </c>
      <c r="F334" s="31" t="str">
        <f>[1]basis!G331</f>
        <v>Sensibilisering</v>
      </c>
      <c r="G334" s="34">
        <f>[1]basis!H331</f>
        <v>600</v>
      </c>
      <c r="H334" s="35">
        <f>[1]basis!Z331</f>
        <v>43622</v>
      </c>
    </row>
    <row r="335" spans="1:8" s="15" customFormat="1" x14ac:dyDescent="0.25">
      <c r="A335" s="31" t="s">
        <v>1013</v>
      </c>
      <c r="B335" s="31" t="str">
        <f>[1]basis!P332</f>
        <v>Antwerpen</v>
      </c>
      <c r="C335" s="31" t="str">
        <f>[1]basis!N332</f>
        <v>Antwerpen</v>
      </c>
      <c r="D335" s="31" t="str">
        <f>[1]basis!D332</f>
        <v>De Kleine Vos</v>
      </c>
      <c r="E335" s="31" t="str">
        <f>[1]basis!F332</f>
        <v>De kleine Vos Gebouw A</v>
      </c>
      <c r="F335" s="31" t="str">
        <f>[1]basis!G332</f>
        <v>Isoleren pompen/kranen/hydraulica</v>
      </c>
      <c r="G335" s="34">
        <f>[1]basis!H332</f>
        <v>649</v>
      </c>
      <c r="H335" s="35">
        <f>[1]basis!Z332</f>
        <v>43622</v>
      </c>
    </row>
    <row r="336" spans="1:8" s="15" customFormat="1" x14ac:dyDescent="0.25">
      <c r="A336" s="31" t="s">
        <v>1014</v>
      </c>
      <c r="B336" s="31" t="str">
        <f>[1]basis!P333</f>
        <v>Antwerpen</v>
      </c>
      <c r="C336" s="31" t="str">
        <f>[1]basis!N333</f>
        <v>Antwerpen</v>
      </c>
      <c r="D336" s="31" t="str">
        <f>[1]basis!D333</f>
        <v>De Kleine Vos</v>
      </c>
      <c r="E336" s="31" t="str">
        <f>[1]basis!F333</f>
        <v>De kleine Vos Gebouw A</v>
      </c>
      <c r="F336" s="31" t="str">
        <f>[1]basis!G333</f>
        <v>Regeltechn. verwarming</v>
      </c>
      <c r="G336" s="34">
        <f>[1]basis!H333</f>
        <v>510</v>
      </c>
      <c r="H336" s="35">
        <f>[1]basis!Z333</f>
        <v>43622</v>
      </c>
    </row>
    <row r="337" spans="1:8" s="15" customFormat="1" x14ac:dyDescent="0.25">
      <c r="A337" s="31" t="s">
        <v>1015</v>
      </c>
      <c r="B337" s="31" t="str">
        <f>[1]basis!P334</f>
        <v>Antwerpen</v>
      </c>
      <c r="C337" s="31" t="str">
        <f>[1]basis!N334</f>
        <v>Antwerpen</v>
      </c>
      <c r="D337" s="31" t="str">
        <f>[1]basis!D334</f>
        <v>De Kleine Vos</v>
      </c>
      <c r="E337" s="31" t="str">
        <f>[1]basis!F334</f>
        <v>De kleine Vos Gebouw A</v>
      </c>
      <c r="F337" s="31" t="str">
        <f>[1]basis!G334</f>
        <v>Stookplaatsrenovatie</v>
      </c>
      <c r="G337" s="34">
        <f>[1]basis!H334</f>
        <v>18248</v>
      </c>
      <c r="H337" s="35">
        <f>[1]basis!Z334</f>
        <v>43622</v>
      </c>
    </row>
    <row r="338" spans="1:8" s="15" customFormat="1" x14ac:dyDescent="0.25">
      <c r="A338" s="31" t="s">
        <v>1016</v>
      </c>
      <c r="B338" s="31" t="str">
        <f>[1]basis!P335</f>
        <v>Antwerpen</v>
      </c>
      <c r="C338" s="31" t="str">
        <f>[1]basis!N335</f>
        <v>Antwerpen</v>
      </c>
      <c r="D338" s="31" t="str">
        <f>[1]basis!D335</f>
        <v>De Kleine Vos</v>
      </c>
      <c r="E338" s="31" t="str">
        <f>[1]basis!F335</f>
        <v>De kleine Vos Gebouw A</v>
      </c>
      <c r="F338" s="31" t="str">
        <f>[1]basis!G335</f>
        <v>Stookplaatsrenovatie</v>
      </c>
      <c r="G338" s="34">
        <f>[1]basis!H335</f>
        <v>15284</v>
      </c>
      <c r="H338" s="35">
        <f>[1]basis!Z335</f>
        <v>43622</v>
      </c>
    </row>
    <row r="339" spans="1:8" s="15" customFormat="1" x14ac:dyDescent="0.25">
      <c r="A339" s="31" t="s">
        <v>1017</v>
      </c>
      <c r="B339" s="31" t="str">
        <f>[1]basis!P336</f>
        <v>Antwerpen</v>
      </c>
      <c r="C339" s="31" t="str">
        <f>[1]basis!N336</f>
        <v>Antwerpen</v>
      </c>
      <c r="D339" s="31" t="str">
        <f>[1]basis!D336</f>
        <v>De Kleine Vos</v>
      </c>
      <c r="E339" s="31" t="str">
        <f>[1]basis!F336</f>
        <v>De kleine Vos Gebouw A</v>
      </c>
      <c r="F339" s="31" t="str">
        <f>[1]basis!G336</f>
        <v>WKK</v>
      </c>
      <c r="G339" s="34">
        <f>[1]basis!H336</f>
        <v>15052</v>
      </c>
      <c r="H339" s="35">
        <f>[1]basis!Z336</f>
        <v>43622</v>
      </c>
    </row>
    <row r="340" spans="1:8" s="15" customFormat="1" x14ac:dyDescent="0.25">
      <c r="A340" s="31" t="s">
        <v>1018</v>
      </c>
      <c r="B340" s="31" t="str">
        <f>[1]basis!P337</f>
        <v>Antwerpen</v>
      </c>
      <c r="C340" s="31" t="str">
        <f>[1]basis!N337</f>
        <v>Antwerpen</v>
      </c>
      <c r="D340" s="31" t="str">
        <f>[1]basis!D337</f>
        <v>De Kleine Vos</v>
      </c>
      <c r="E340" s="31" t="str">
        <f>[1]basis!F337</f>
        <v>De kleine Vos Gebouw A</v>
      </c>
      <c r="F340" s="31" t="str">
        <f>[1]basis!G337</f>
        <v>Relighting/relamping</v>
      </c>
      <c r="G340" s="34">
        <f>[1]basis!H337</f>
        <v>3204</v>
      </c>
      <c r="H340" s="35">
        <f>[1]basis!Z337</f>
        <v>43622</v>
      </c>
    </row>
    <row r="341" spans="1:8" s="15" customFormat="1" x14ac:dyDescent="0.25">
      <c r="A341" s="31" t="s">
        <v>1019</v>
      </c>
      <c r="B341" s="31" t="str">
        <f>[1]basis!P338</f>
        <v>Antwerpen</v>
      </c>
      <c r="C341" s="31" t="str">
        <f>[1]basis!N338</f>
        <v>Antwerpen</v>
      </c>
      <c r="D341" s="31" t="str">
        <f>[1]basis!D338</f>
        <v>De Kleine Vos</v>
      </c>
      <c r="E341" s="31" t="str">
        <f>[1]basis!F338</f>
        <v>De Kleine Vos Gebouw B en C</v>
      </c>
      <c r="F341" s="31" t="str">
        <f>[1]basis!G338</f>
        <v>Isoleren pompen/kranen/hydraulica</v>
      </c>
      <c r="G341" s="34">
        <f>[1]basis!H338</f>
        <v>1378</v>
      </c>
      <c r="H341" s="35">
        <f>[1]basis!Z338</f>
        <v>43720</v>
      </c>
    </row>
    <row r="342" spans="1:8" s="15" customFormat="1" x14ac:dyDescent="0.25">
      <c r="A342" s="31" t="s">
        <v>1020</v>
      </c>
      <c r="B342" s="31" t="str">
        <f>[1]basis!P339</f>
        <v>Antwerpen</v>
      </c>
      <c r="C342" s="31" t="str">
        <f>[1]basis!N339</f>
        <v>Antwerpen</v>
      </c>
      <c r="D342" s="31" t="str">
        <f>[1]basis!D339</f>
        <v>De Kleine Vos</v>
      </c>
      <c r="E342" s="31" t="str">
        <f>[1]basis!F339</f>
        <v>De Kleine Vos Gebouw B en C</v>
      </c>
      <c r="F342" s="31" t="str">
        <f>[1]basis!G339</f>
        <v>Renovatie SWW</v>
      </c>
      <c r="G342" s="34">
        <f>[1]basis!H339</f>
        <v>13200</v>
      </c>
      <c r="H342" s="35">
        <f>[1]basis!Z339</f>
        <v>43720</v>
      </c>
    </row>
    <row r="343" spans="1:8" s="15" customFormat="1" x14ac:dyDescent="0.25">
      <c r="A343" s="31" t="s">
        <v>1021</v>
      </c>
      <c r="B343" s="31" t="str">
        <f>[1]basis!P340</f>
        <v>Antwerpen</v>
      </c>
      <c r="C343" s="31" t="str">
        <f>[1]basis!N340</f>
        <v>Antwerpen</v>
      </c>
      <c r="D343" s="31" t="str">
        <f>[1]basis!D340</f>
        <v>De Kleine Vos</v>
      </c>
      <c r="E343" s="31" t="str">
        <f>[1]basis!F340</f>
        <v>De Kleine Vos Gebouw B en C</v>
      </c>
      <c r="F343" s="31" t="str">
        <f>[1]basis!G340</f>
        <v>Stookplaatsrenovatie</v>
      </c>
      <c r="G343" s="34">
        <f>[1]basis!H340</f>
        <v>28471</v>
      </c>
      <c r="H343" s="35">
        <f>[1]basis!Z340</f>
        <v>43720</v>
      </c>
    </row>
    <row r="344" spans="1:8" s="15" customFormat="1" x14ac:dyDescent="0.25">
      <c r="A344" s="31" t="s">
        <v>1022</v>
      </c>
      <c r="B344" s="31" t="str">
        <f>[1]basis!P341</f>
        <v>Antwerpen</v>
      </c>
      <c r="C344" s="31" t="str">
        <f>[1]basis!N341</f>
        <v>Antwerpen</v>
      </c>
      <c r="D344" s="31" t="str">
        <f>[1]basis!D341</f>
        <v>De Kleine Vos</v>
      </c>
      <c r="E344" s="31" t="str">
        <f>[1]basis!F341</f>
        <v>De Kleine Vos Gebouw B en C</v>
      </c>
      <c r="F344" s="31" t="str">
        <f>[1]basis!G341</f>
        <v>Stookplaatsrenovatie</v>
      </c>
      <c r="G344" s="34">
        <f>[1]basis!H341</f>
        <v>27000</v>
      </c>
      <c r="H344" s="35">
        <f>[1]basis!Z341</f>
        <v>43720</v>
      </c>
    </row>
    <row r="345" spans="1:8" s="15" customFormat="1" x14ac:dyDescent="0.25">
      <c r="A345" s="31" t="s">
        <v>1023</v>
      </c>
      <c r="B345" s="31" t="str">
        <f>[1]basis!P342</f>
        <v>Antwerpen</v>
      </c>
      <c r="C345" s="31" t="str">
        <f>[1]basis!N342</f>
        <v>Antwerpen</v>
      </c>
      <c r="D345" s="31" t="str">
        <f>[1]basis!D342</f>
        <v>De Kleine Vos</v>
      </c>
      <c r="E345" s="31" t="str">
        <f>[1]basis!F342</f>
        <v>De Kleine Vos Gebouw B en C</v>
      </c>
      <c r="F345" s="31" t="str">
        <f>[1]basis!G342</f>
        <v>Vervangen pompen</v>
      </c>
      <c r="G345" s="34">
        <f>[1]basis!H342</f>
        <v>1138</v>
      </c>
      <c r="H345" s="35">
        <f>[1]basis!Z342</f>
        <v>43720</v>
      </c>
    </row>
    <row r="346" spans="1:8" s="15" customFormat="1" x14ac:dyDescent="0.25">
      <c r="A346" s="31" t="s">
        <v>1024</v>
      </c>
      <c r="B346" s="31" t="str">
        <f>[1]basis!P343</f>
        <v>Antwerpen</v>
      </c>
      <c r="C346" s="31" t="str">
        <f>[1]basis!N343</f>
        <v>Antwerpen</v>
      </c>
      <c r="D346" s="31" t="str">
        <f>[1]basis!D343</f>
        <v>De Kleine Vos</v>
      </c>
      <c r="E346" s="31" t="str">
        <f>[1]basis!F343</f>
        <v>De Kleine Vos Gebouw B en C</v>
      </c>
      <c r="F346" s="31" t="str">
        <f>[1]basis!G343</f>
        <v>Relighting/relamping</v>
      </c>
      <c r="G346" s="34">
        <f>[1]basis!H343</f>
        <v>18000</v>
      </c>
      <c r="H346" s="35">
        <f>[1]basis!Z343</f>
        <v>43720</v>
      </c>
    </row>
    <row r="347" spans="1:8" s="15" customFormat="1" x14ac:dyDescent="0.25">
      <c r="A347" s="31" t="s">
        <v>1025</v>
      </c>
      <c r="B347" s="31" t="str">
        <f>[1]basis!P344</f>
        <v>Antwerpen</v>
      </c>
      <c r="C347" s="31" t="str">
        <f>[1]basis!N344</f>
        <v>Antwerpen</v>
      </c>
      <c r="D347" s="31" t="str">
        <f>[1]basis!D344</f>
        <v>De Kleine Vos</v>
      </c>
      <c r="E347" s="31" t="str">
        <f>[1]basis!F344</f>
        <v>De Kleine Vos Gebouw B en C</v>
      </c>
      <c r="F347" s="31" t="str">
        <f>[1]basis!G344</f>
        <v>Relighting/relamping</v>
      </c>
      <c r="G347" s="34">
        <f>[1]basis!H344</f>
        <v>3</v>
      </c>
      <c r="H347" s="35">
        <f>[1]basis!Z344</f>
        <v>43720</v>
      </c>
    </row>
    <row r="348" spans="1:8" s="15" customFormat="1" x14ac:dyDescent="0.25">
      <c r="A348" s="31" t="s">
        <v>1026</v>
      </c>
      <c r="B348" s="31" t="str">
        <f>[1]basis!P345</f>
        <v>Antwerpen</v>
      </c>
      <c r="C348" s="31" t="str">
        <f>[1]basis!N345</f>
        <v>Antwerpen</v>
      </c>
      <c r="D348" s="31" t="str">
        <f>[1]basis!D345</f>
        <v>De Kleine Vos</v>
      </c>
      <c r="E348" s="31" t="str">
        <f>[1]basis!F345</f>
        <v>De Kleine Vos Gebouw D &amp; E</v>
      </c>
      <c r="F348" s="31" t="str">
        <f>[1]basis!G345</f>
        <v>Isoleren pompen/kranen/hydraulica</v>
      </c>
      <c r="G348" s="34">
        <f>[1]basis!H345</f>
        <v>785</v>
      </c>
      <c r="H348" s="35">
        <f>[1]basis!Z345</f>
        <v>43720</v>
      </c>
    </row>
    <row r="349" spans="1:8" s="15" customFormat="1" x14ac:dyDescent="0.25">
      <c r="A349" s="31" t="s">
        <v>1027</v>
      </c>
      <c r="B349" s="31" t="str">
        <f>[1]basis!P346</f>
        <v>Antwerpen</v>
      </c>
      <c r="C349" s="31" t="str">
        <f>[1]basis!N346</f>
        <v>Antwerpen</v>
      </c>
      <c r="D349" s="31" t="str">
        <f>[1]basis!D346</f>
        <v>De Kleine Vos</v>
      </c>
      <c r="E349" s="31" t="str">
        <f>[1]basis!F346</f>
        <v>De Kleine Vos Gebouw D &amp; E</v>
      </c>
      <c r="F349" s="31" t="str">
        <f>[1]basis!G346</f>
        <v>Vervangen pompen</v>
      </c>
      <c r="G349" s="34">
        <f>[1]basis!H346</f>
        <v>1495</v>
      </c>
      <c r="H349" s="35">
        <f>[1]basis!Z346</f>
        <v>43720</v>
      </c>
    </row>
    <row r="350" spans="1:8" s="15" customFormat="1" x14ac:dyDescent="0.25">
      <c r="A350" s="31" t="s">
        <v>1028</v>
      </c>
      <c r="B350" s="31" t="str">
        <f>[1]basis!P347</f>
        <v>Antwerpen</v>
      </c>
      <c r="C350" s="31" t="str">
        <f>[1]basis!N347</f>
        <v>Antwerpen</v>
      </c>
      <c r="D350" s="31" t="str">
        <f>[1]basis!D347</f>
        <v>De Kleine Vos</v>
      </c>
      <c r="E350" s="31" t="str">
        <f>[1]basis!F347</f>
        <v>De Kleine Vos Gebouw D &amp; E</v>
      </c>
      <c r="F350" s="31" t="str">
        <f>[1]basis!G347</f>
        <v>Warmtepompen</v>
      </c>
      <c r="G350" s="34">
        <f>[1]basis!H347</f>
        <v>15000</v>
      </c>
      <c r="H350" s="35">
        <f>[1]basis!Z347</f>
        <v>43720</v>
      </c>
    </row>
    <row r="351" spans="1:8" s="15" customFormat="1" x14ac:dyDescent="0.25">
      <c r="A351" s="31" t="s">
        <v>1029</v>
      </c>
      <c r="B351" s="31" t="str">
        <f>[1]basis!P348</f>
        <v>Antwerpen</v>
      </c>
      <c r="C351" s="31" t="str">
        <f>[1]basis!N348</f>
        <v>Antwerpen</v>
      </c>
      <c r="D351" s="31" t="str">
        <f>[1]basis!D348</f>
        <v>De Kleine Vos</v>
      </c>
      <c r="E351" s="31" t="str">
        <f>[1]basis!F348</f>
        <v>De Kleine Vos Gebouw D &amp; E</v>
      </c>
      <c r="F351" s="31" t="str">
        <f>[1]basis!G348</f>
        <v>Relighting/relamping</v>
      </c>
      <c r="G351" s="34">
        <f>[1]basis!H348</f>
        <v>10294</v>
      </c>
      <c r="H351" s="35">
        <f>[1]basis!Z348</f>
        <v>43720</v>
      </c>
    </row>
    <row r="352" spans="1:8" s="15" customFormat="1" x14ac:dyDescent="0.25">
      <c r="A352" s="31" t="s">
        <v>1030</v>
      </c>
      <c r="B352" s="31" t="str">
        <f>[1]basis!P349</f>
        <v>Limburg</v>
      </c>
      <c r="C352" s="31" t="str">
        <f>[1]basis!N349</f>
        <v>Alken</v>
      </c>
      <c r="D352" s="31" t="str">
        <f>[1]basis!D349</f>
        <v>De Wiekslag</v>
      </c>
      <c r="E352" s="31" t="str">
        <f>[1]basis!F349</f>
        <v>Gebouw Jukstraat</v>
      </c>
      <c r="F352" s="31" t="str">
        <f>[1]basis!G349</f>
        <v>Dakisolatie</v>
      </c>
      <c r="G352" s="34">
        <f>[1]basis!H349</f>
        <v>23907</v>
      </c>
      <c r="H352" s="35">
        <f>[1]basis!Z349</f>
        <v>43622</v>
      </c>
    </row>
    <row r="353" spans="1:8" s="15" customFormat="1" x14ac:dyDescent="0.25">
      <c r="A353" s="31" t="s">
        <v>1031</v>
      </c>
      <c r="B353" s="31" t="str">
        <f>[1]basis!P350</f>
        <v>Limburg</v>
      </c>
      <c r="C353" s="31" t="str">
        <f>[1]basis!N350</f>
        <v>Alken</v>
      </c>
      <c r="D353" s="31" t="str">
        <f>[1]basis!D350</f>
        <v>De Wiekslag</v>
      </c>
      <c r="E353" s="31" t="str">
        <f>[1]basis!F350</f>
        <v>Gebouw Jukstraat</v>
      </c>
      <c r="F353" s="31" t="str">
        <f>[1]basis!G350</f>
        <v>Muurisolatie</v>
      </c>
      <c r="G353" s="34">
        <f>[1]basis!H350</f>
        <v>31165.799999999996</v>
      </c>
      <c r="H353" s="35">
        <f>[1]basis!Z350</f>
        <v>43622</v>
      </c>
    </row>
    <row r="354" spans="1:8" s="15" customFormat="1" x14ac:dyDescent="0.25">
      <c r="A354" s="31" t="s">
        <v>1032</v>
      </c>
      <c r="B354" s="31" t="str">
        <f>[1]basis!P351</f>
        <v>Limburg</v>
      </c>
      <c r="C354" s="31" t="str">
        <f>[1]basis!N351</f>
        <v>Alken</v>
      </c>
      <c r="D354" s="31" t="str">
        <f>[1]basis!D351</f>
        <v>De Wiekslag</v>
      </c>
      <c r="E354" s="31" t="str">
        <f>[1]basis!F351</f>
        <v>Gebouw Jukstraat</v>
      </c>
      <c r="F354" s="31" t="str">
        <f>[1]basis!G351</f>
        <v>Stookplaatsrenovatie</v>
      </c>
      <c r="G354" s="34">
        <f>[1]basis!H351</f>
        <v>7552.2000000000007</v>
      </c>
      <c r="H354" s="35">
        <f>[1]basis!Z351</f>
        <v>43622</v>
      </c>
    </row>
    <row r="355" spans="1:8" s="15" customFormat="1" x14ac:dyDescent="0.25">
      <c r="A355" s="31" t="s">
        <v>1033</v>
      </c>
      <c r="B355" s="31" t="str">
        <f>[1]basis!P352</f>
        <v>Antwerpen</v>
      </c>
      <c r="C355" s="31" t="str">
        <f>[1]basis!N352</f>
        <v>Brasschaat</v>
      </c>
      <c r="D355" s="31" t="str">
        <f>[1]basis!D352</f>
        <v>Diensten En Begeleidingscentrum Openluchtopvoeding</v>
      </c>
      <c r="E355" s="31" t="str">
        <f>[1]basis!F352</f>
        <v>Rietbeemden</v>
      </c>
      <c r="F355" s="31" t="str">
        <f>[1]basis!G352</f>
        <v>Dakisolatie</v>
      </c>
      <c r="G355" s="34">
        <f>[1]basis!H352</f>
        <v>42264</v>
      </c>
      <c r="H355" s="35">
        <f>[1]basis!Z352</f>
        <v>43622</v>
      </c>
    </row>
    <row r="356" spans="1:8" s="15" customFormat="1" x14ac:dyDescent="0.25">
      <c r="A356" s="31" t="s">
        <v>1034</v>
      </c>
      <c r="B356" s="31" t="str">
        <f>[1]basis!P353</f>
        <v>West-Vlaanderen</v>
      </c>
      <c r="C356" s="31" t="str">
        <f>[1]basis!N353</f>
        <v>Nieuwpoort</v>
      </c>
      <c r="D356" s="31" t="str">
        <f>[1]basis!D353</f>
        <v>Elora</v>
      </c>
      <c r="E356" s="31" t="str">
        <f>[1]basis!F353</f>
        <v>Centrum voor Ambulante Revalidatie</v>
      </c>
      <c r="F356" s="31" t="str">
        <f>[1]basis!G353</f>
        <v>Stookplaatsrenovatie</v>
      </c>
      <c r="G356" s="34">
        <f>[1]basis!H353</f>
        <v>2022</v>
      </c>
      <c r="H356" s="35">
        <f>[1]basis!Z353</f>
        <v>43622</v>
      </c>
    </row>
    <row r="357" spans="1:8" s="15" customFormat="1" x14ac:dyDescent="0.25">
      <c r="A357" s="31" t="s">
        <v>1035</v>
      </c>
      <c r="B357" s="31" t="str">
        <f>[1]basis!P354</f>
        <v>Antwerpen</v>
      </c>
      <c r="C357" s="31" t="str">
        <f>[1]basis!N354</f>
        <v>Mechelen</v>
      </c>
      <c r="D357" s="31" t="str">
        <f>[1]basis!D354</f>
        <v>Emmaüs</v>
      </c>
      <c r="E357" s="31" t="str">
        <f>[1]basis!F354</f>
        <v>AZ Sint-Jozef Malle</v>
      </c>
      <c r="F357" s="31" t="str">
        <f>[1]basis!G354</f>
        <v>Regeltechn. verwarming</v>
      </c>
      <c r="G357" s="34">
        <f>[1]basis!H354</f>
        <v>10929</v>
      </c>
      <c r="H357" s="35">
        <f>[1]basis!Z354</f>
        <v>43622</v>
      </c>
    </row>
    <row r="358" spans="1:8" s="15" customFormat="1" x14ac:dyDescent="0.25">
      <c r="A358" s="31" t="s">
        <v>1036</v>
      </c>
      <c r="B358" s="31" t="str">
        <f>[1]basis!P355</f>
        <v>Antwerpen</v>
      </c>
      <c r="C358" s="31" t="str">
        <f>[1]basis!N355</f>
        <v>Mechelen</v>
      </c>
      <c r="D358" s="31" t="str">
        <f>[1]basis!D355</f>
        <v>Emmaüs</v>
      </c>
      <c r="E358" s="31" t="str">
        <f>[1]basis!F355</f>
        <v>AZ Sint-Jozef Malle</v>
      </c>
      <c r="F358" s="31" t="str">
        <f>[1]basis!G355</f>
        <v>Renovatie ventilatie</v>
      </c>
      <c r="G358" s="34">
        <f>[1]basis!H355</f>
        <v>39000</v>
      </c>
      <c r="H358" s="35">
        <f>[1]basis!Z355</f>
        <v>43622</v>
      </c>
    </row>
    <row r="359" spans="1:8" s="15" customFormat="1" x14ac:dyDescent="0.25">
      <c r="A359" s="31" t="s">
        <v>1037</v>
      </c>
      <c r="B359" s="31" t="str">
        <f>[1]basis!P356</f>
        <v>Antwerpen</v>
      </c>
      <c r="C359" s="31" t="str">
        <f>[1]basis!N356</f>
        <v>Mechelen</v>
      </c>
      <c r="D359" s="31" t="str">
        <f>[1]basis!D356</f>
        <v>Emmaüs</v>
      </c>
      <c r="E359" s="31" t="str">
        <f>[1]basis!F356</f>
        <v>PZ Bethaniën (Gebouw 2)</v>
      </c>
      <c r="F359" s="31" t="str">
        <f>[1]basis!G356</f>
        <v>Renovatie ventilatie</v>
      </c>
      <c r="G359" s="34">
        <f>[1]basis!H356</f>
        <v>810</v>
      </c>
      <c r="H359" s="35">
        <f>[1]basis!Z356</f>
        <v>43622</v>
      </c>
    </row>
    <row r="360" spans="1:8" s="15" customFormat="1" x14ac:dyDescent="0.25">
      <c r="A360" s="31" t="s">
        <v>1038</v>
      </c>
      <c r="B360" s="31" t="str">
        <f>[1]basis!P357</f>
        <v>Oost-Vlaanderen</v>
      </c>
      <c r="C360" s="31" t="str">
        <f>[1]basis!N357</f>
        <v>Gent</v>
      </c>
      <c r="D360" s="31" t="str">
        <f>[1]basis!D357</f>
        <v>Fiola VZW</v>
      </c>
      <c r="E360" s="31" t="str">
        <f>[1]basis!F357</f>
        <v>Fiola locatie Assenede</v>
      </c>
      <c r="F360" s="31" t="str">
        <f>[1]basis!G357</f>
        <v>Stookplaatsrenovatie</v>
      </c>
      <c r="G360" s="34">
        <f>[1]basis!H357</f>
        <v>2525</v>
      </c>
      <c r="H360" s="35">
        <f>[1]basis!Z357</f>
        <v>43623</v>
      </c>
    </row>
    <row r="361" spans="1:8" s="15" customFormat="1" x14ac:dyDescent="0.25">
      <c r="A361" s="31" t="s">
        <v>1039</v>
      </c>
      <c r="B361" s="31" t="str">
        <f>[1]basis!P358</f>
        <v>Oost-Vlaanderen</v>
      </c>
      <c r="C361" s="31" t="str">
        <f>[1]basis!N358</f>
        <v>Gent</v>
      </c>
      <c r="D361" s="31" t="str">
        <f>[1]basis!D358</f>
        <v>Fiola VZW</v>
      </c>
      <c r="E361" s="31" t="str">
        <f>[1]basis!F358</f>
        <v>Fiola locatie Merelbeke</v>
      </c>
      <c r="F361" s="31" t="str">
        <f>[1]basis!G358</f>
        <v>Stookplaatsrenovatie</v>
      </c>
      <c r="G361" s="34">
        <f>[1]basis!H358</f>
        <v>2764</v>
      </c>
      <c r="H361" s="35">
        <f>[1]basis!Z358</f>
        <v>43623</v>
      </c>
    </row>
    <row r="362" spans="1:8" s="15" customFormat="1" x14ac:dyDescent="0.25">
      <c r="A362" s="31" t="s">
        <v>1040</v>
      </c>
      <c r="B362" s="31" t="str">
        <f>[1]basis!P359</f>
        <v>Oost-Vlaanderen</v>
      </c>
      <c r="C362" s="31" t="str">
        <f>[1]basis!N359</f>
        <v>Gent</v>
      </c>
      <c r="D362" s="31" t="str">
        <f>[1]basis!D359</f>
        <v>Fiola VZW</v>
      </c>
      <c r="E362" s="31" t="str">
        <f>[1]basis!F359</f>
        <v>Fiola locatie Wetteren</v>
      </c>
      <c r="F362" s="31" t="str">
        <f>[1]basis!G359</f>
        <v>Overige</v>
      </c>
      <c r="G362" s="34">
        <f>[1]basis!H359</f>
        <v>720</v>
      </c>
      <c r="H362" s="35">
        <f>[1]basis!Z359</f>
        <v>43623</v>
      </c>
    </row>
    <row r="363" spans="1:8" s="15" customFormat="1" x14ac:dyDescent="0.25">
      <c r="A363" s="31" t="s">
        <v>1041</v>
      </c>
      <c r="B363" s="31" t="str">
        <f>[1]basis!P360</f>
        <v>Vlaams-Brabant</v>
      </c>
      <c r="C363" s="31" t="str">
        <f>[1]basis!N360</f>
        <v>Steenokkerzeel</v>
      </c>
      <c r="D363" s="31" t="str">
        <f>[1]basis!D360</f>
        <v>Goddelijke Voorzienigheid - Vereniging Voor Huisvesting En Verzorging Van Bejaarden</v>
      </c>
      <c r="E363" s="31" t="str">
        <f>[1]basis!F360</f>
        <v>vzw Goddelijke Voorzienigheid</v>
      </c>
      <c r="F363" s="31" t="str">
        <f>[1]basis!G360</f>
        <v>Isoleren leidingen</v>
      </c>
      <c r="G363" s="34">
        <f>[1]basis!H360</f>
        <v>241</v>
      </c>
      <c r="H363" s="35">
        <f>[1]basis!Z360</f>
        <v>43623</v>
      </c>
    </row>
    <row r="364" spans="1:8" s="15" customFormat="1" x14ac:dyDescent="0.25">
      <c r="A364" s="31" t="s">
        <v>1042</v>
      </c>
      <c r="B364" s="31" t="str">
        <f>[1]basis!P361</f>
        <v>Vlaams-Brabant</v>
      </c>
      <c r="C364" s="31" t="str">
        <f>[1]basis!N361</f>
        <v>Steenokkerzeel</v>
      </c>
      <c r="D364" s="31" t="str">
        <f>[1]basis!D361</f>
        <v>Goddelijke Voorzienigheid - Vereniging Voor Huisvesting En Verzorging Van Bejaarden</v>
      </c>
      <c r="E364" s="31" t="str">
        <f>[1]basis!F361</f>
        <v>vzw Goddelijke Voorzienigheid</v>
      </c>
      <c r="F364" s="31" t="str">
        <f>[1]basis!G361</f>
        <v>Isoleren pompen/kranen/hydraulica</v>
      </c>
      <c r="G364" s="34">
        <f>[1]basis!H361</f>
        <v>1080</v>
      </c>
      <c r="H364" s="35">
        <f>[1]basis!Z361</f>
        <v>43623</v>
      </c>
    </row>
    <row r="365" spans="1:8" s="15" customFormat="1" x14ac:dyDescent="0.25">
      <c r="A365" s="31" t="s">
        <v>1043</v>
      </c>
      <c r="B365" s="31" t="str">
        <f>[1]basis!P362</f>
        <v>Vlaams-Brabant</v>
      </c>
      <c r="C365" s="31" t="str">
        <f>[1]basis!N362</f>
        <v>Steenokkerzeel</v>
      </c>
      <c r="D365" s="31" t="str">
        <f>[1]basis!D362</f>
        <v>Goddelijke Voorzienigheid - Vereniging Voor Huisvesting En Verzorging Van Bejaarden</v>
      </c>
      <c r="E365" s="31" t="str">
        <f>[1]basis!F362</f>
        <v>vzw Goddelijke Voorzienigheid</v>
      </c>
      <c r="F365" s="31" t="str">
        <f>[1]basis!G362</f>
        <v>Vervangen pompen</v>
      </c>
      <c r="G365" s="34">
        <f>[1]basis!H362</f>
        <v>1702</v>
      </c>
      <c r="H365" s="35">
        <f>[1]basis!Z362</f>
        <v>43623</v>
      </c>
    </row>
    <row r="366" spans="1:8" s="15" customFormat="1" x14ac:dyDescent="0.25">
      <c r="A366" s="31" t="s">
        <v>1044</v>
      </c>
      <c r="B366" s="31" t="str">
        <f>[1]basis!P363</f>
        <v>Vlaams-Brabant</v>
      </c>
      <c r="C366" s="31" t="str">
        <f>[1]basis!N363</f>
        <v>Steenokkerzeel</v>
      </c>
      <c r="D366" s="31" t="str">
        <f>[1]basis!D363</f>
        <v>Goddelijke Voorzienigheid - Vereniging Voor Huisvesting En Verzorging Van Bejaarden</v>
      </c>
      <c r="E366" s="31" t="str">
        <f>[1]basis!F363</f>
        <v>vzw Goddelijke Voorzienigheid</v>
      </c>
      <c r="F366" s="31" t="str">
        <f>[1]basis!G363</f>
        <v>Warmtepompen</v>
      </c>
      <c r="G366" s="34">
        <f>[1]basis!H363</f>
        <v>19123</v>
      </c>
      <c r="H366" s="35">
        <f>[1]basis!Z363</f>
        <v>43623</v>
      </c>
    </row>
    <row r="367" spans="1:8" s="15" customFormat="1" x14ac:dyDescent="0.25">
      <c r="A367" s="31" t="s">
        <v>1045</v>
      </c>
      <c r="B367" s="31" t="str">
        <f>[1]basis!P364</f>
        <v>Antwerpen</v>
      </c>
      <c r="C367" s="31" t="str">
        <f>[1]basis!N364</f>
        <v>Antwerpen</v>
      </c>
      <c r="D367" s="31" t="str">
        <f>[1]basis!D364</f>
        <v>Het Ziekenhuisnetwerk Antwerpen</v>
      </c>
      <c r="E367" s="31" t="str">
        <f>[1]basis!F364</f>
        <v>ZNA Middelheim</v>
      </c>
      <c r="F367" s="31" t="str">
        <f>[1]basis!G364</f>
        <v>Dakisolatie</v>
      </c>
      <c r="G367" s="34">
        <f>[1]basis!H364</f>
        <v>134362.80000000002</v>
      </c>
      <c r="H367" s="35">
        <f>[1]basis!Z364</f>
        <v>43623</v>
      </c>
    </row>
    <row r="368" spans="1:8" s="15" customFormat="1" x14ac:dyDescent="0.25">
      <c r="A368" s="31" t="s">
        <v>1046</v>
      </c>
      <c r="B368" s="31" t="str">
        <f>[1]basis!P365</f>
        <v>Vlaams-Brabant</v>
      </c>
      <c r="C368" s="31" t="str">
        <f>[1]basis!N365</f>
        <v>Diest</v>
      </c>
      <c r="D368" s="31" t="str">
        <f>[1]basis!D365</f>
        <v>Martine Van Camp</v>
      </c>
      <c r="E368" s="31" t="str">
        <f>[1]basis!F365</f>
        <v>Martine Van Camp - TWW</v>
      </c>
      <c r="F368" s="31" t="str">
        <f>[1]basis!G365</f>
        <v>Stookplaatsrenovatie</v>
      </c>
      <c r="G368" s="34">
        <f>[1]basis!H365</f>
        <v>9634</v>
      </c>
      <c r="H368" s="35">
        <f>[1]basis!Z365</f>
        <v>43623</v>
      </c>
    </row>
    <row r="369" spans="1:8" s="15" customFormat="1" x14ac:dyDescent="0.25">
      <c r="A369" s="31" t="s">
        <v>1047</v>
      </c>
      <c r="B369" s="31" t="str">
        <f>[1]basis!P366</f>
        <v>Antwerpen</v>
      </c>
      <c r="C369" s="31" t="str">
        <f>[1]basis!N366</f>
        <v>Lier</v>
      </c>
      <c r="D369" s="31" t="str">
        <f>[1]basis!D366</f>
        <v>O.C.M.W. van Lier</v>
      </c>
      <c r="E369" s="31" t="str">
        <f>[1]basis!F366</f>
        <v>WZC Paradijs</v>
      </c>
      <c r="F369" s="31" t="str">
        <f>[1]basis!G366</f>
        <v>Regeltechnisch</v>
      </c>
      <c r="G369" s="34">
        <f>[1]basis!H366</f>
        <v>13823</v>
      </c>
      <c r="H369" s="35">
        <f>[1]basis!Z366</f>
        <v>43622</v>
      </c>
    </row>
    <row r="370" spans="1:8" s="15" customFormat="1" x14ac:dyDescent="0.25">
      <c r="A370" s="31" t="s">
        <v>1048</v>
      </c>
      <c r="B370" s="31" t="str">
        <f>[1]basis!P367</f>
        <v>Antwerpen</v>
      </c>
      <c r="C370" s="31" t="str">
        <f>[1]basis!N367</f>
        <v>Lier</v>
      </c>
      <c r="D370" s="31" t="str">
        <f>[1]basis!D367</f>
        <v>O.C.M.W. van Lier</v>
      </c>
      <c r="E370" s="31" t="str">
        <f>[1]basis!F367</f>
        <v>WZC Paradijs</v>
      </c>
      <c r="F370" s="31" t="str">
        <f>[1]basis!G367</f>
        <v>Vervangen pompen</v>
      </c>
      <c r="G370" s="34">
        <f>[1]basis!H367</f>
        <v>601</v>
      </c>
      <c r="H370" s="35">
        <f>[1]basis!Z367</f>
        <v>43622</v>
      </c>
    </row>
    <row r="371" spans="1:8" s="15" customFormat="1" x14ac:dyDescent="0.25">
      <c r="A371" s="31" t="s">
        <v>1049</v>
      </c>
      <c r="B371" s="31" t="str">
        <f>[1]basis!P368</f>
        <v>Antwerpen</v>
      </c>
      <c r="C371" s="31" t="str">
        <f>[1]basis!N368</f>
        <v>Lier</v>
      </c>
      <c r="D371" s="31" t="str">
        <f>[1]basis!D368</f>
        <v>O.C.M.W. van Lier</v>
      </c>
      <c r="E371" s="31" t="str">
        <f>[1]basis!F368</f>
        <v>WZC Paradijs</v>
      </c>
      <c r="F371" s="31" t="str">
        <f>[1]basis!G368</f>
        <v>Relighting/relamping</v>
      </c>
      <c r="G371" s="34">
        <f>[1]basis!H368</f>
        <v>17519</v>
      </c>
      <c r="H371" s="35">
        <f>[1]basis!Z368</f>
        <v>43622</v>
      </c>
    </row>
    <row r="372" spans="1:8" s="15" customFormat="1" x14ac:dyDescent="0.25">
      <c r="A372" s="31" t="s">
        <v>1050</v>
      </c>
      <c r="B372" s="31" t="str">
        <f>[1]basis!P369</f>
        <v>Antwerpen</v>
      </c>
      <c r="C372" s="31" t="str">
        <f>[1]basis!N369</f>
        <v>Wijnegem</v>
      </c>
      <c r="D372" s="31" t="str">
        <f>[1]basis!D369</f>
        <v>O.C.M.W. van Wijnegem</v>
      </c>
      <c r="E372" s="31" t="str">
        <f>[1]basis!F369</f>
        <v>WZC Rustenborg</v>
      </c>
      <c r="F372" s="31" t="str">
        <f>[1]basis!G369</f>
        <v>Renovatie SWW</v>
      </c>
      <c r="G372" s="34">
        <f>[1]basis!H369</f>
        <v>14100</v>
      </c>
      <c r="H372" s="35">
        <f>[1]basis!Z369</f>
        <v>43622</v>
      </c>
    </row>
    <row r="373" spans="1:8" s="15" customFormat="1" x14ac:dyDescent="0.25">
      <c r="A373" s="31" t="s">
        <v>1051</v>
      </c>
      <c r="B373" s="31" t="str">
        <f>[1]basis!P370</f>
        <v>Antwerpen</v>
      </c>
      <c r="C373" s="31" t="str">
        <f>[1]basis!N370</f>
        <v>Wijnegem</v>
      </c>
      <c r="D373" s="31" t="str">
        <f>[1]basis!D370</f>
        <v>O.C.M.W. van Wijnegem</v>
      </c>
      <c r="E373" s="31" t="str">
        <f>[1]basis!F370</f>
        <v>WZC Rustenborg</v>
      </c>
      <c r="F373" s="31" t="str">
        <f>[1]basis!G370</f>
        <v>Vervangen pompen</v>
      </c>
      <c r="G373" s="34">
        <f>[1]basis!H370</f>
        <v>1200</v>
      </c>
      <c r="H373" s="35">
        <f>[1]basis!Z370</f>
        <v>43622</v>
      </c>
    </row>
    <row r="374" spans="1:8" s="15" customFormat="1" x14ac:dyDescent="0.25">
      <c r="A374" s="31" t="s">
        <v>1052</v>
      </c>
      <c r="B374" s="31" t="str">
        <f>[1]basis!P371</f>
        <v>Vlaams-Brabant</v>
      </c>
      <c r="C374" s="31" t="str">
        <f>[1]basis!N371</f>
        <v>Kampenhout</v>
      </c>
      <c r="D374" s="31" t="str">
        <f>[1]basis!D371</f>
        <v>Ons Tehuis-Brabant</v>
      </c>
      <c r="E374" s="31" t="str">
        <f>[1]basis!F371</f>
        <v>Bezigheidstehuis</v>
      </c>
      <c r="F374" s="31" t="str">
        <f>[1]basis!G371</f>
        <v>Dakisolatie</v>
      </c>
      <c r="G374" s="34">
        <f>[1]basis!H371</f>
        <v>30000</v>
      </c>
      <c r="H374" s="35">
        <f>[1]basis!Z371</f>
        <v>43622</v>
      </c>
    </row>
    <row r="375" spans="1:8" s="15" customFormat="1" x14ac:dyDescent="0.25">
      <c r="A375" s="31" t="s">
        <v>1053</v>
      </c>
      <c r="B375" s="31" t="str">
        <f>[1]basis!P372</f>
        <v>West-Vlaanderen</v>
      </c>
      <c r="C375" s="31" t="str">
        <f>[1]basis!N372</f>
        <v>Waregem</v>
      </c>
      <c r="D375" s="31" t="str">
        <f>[1]basis!D372</f>
        <v>Onze Lieve Vrouw Van Lourdes Ziekenhuis Waregem</v>
      </c>
      <c r="E375" s="31" t="str">
        <f>[1]basis!F372</f>
        <v>O.L.V. van Lourdes Ziekenhuis Waregem vzw</v>
      </c>
      <c r="F375" s="31" t="str">
        <f>[1]basis!G372</f>
        <v>Dakisolatie</v>
      </c>
      <c r="G375" s="34">
        <f>[1]basis!H372</f>
        <v>46608</v>
      </c>
      <c r="H375" s="35">
        <f>[1]basis!Z372</f>
        <v>43622</v>
      </c>
    </row>
    <row r="376" spans="1:8" s="15" customFormat="1" x14ac:dyDescent="0.25">
      <c r="A376" s="31" t="s">
        <v>1054</v>
      </c>
      <c r="B376" s="31" t="str">
        <f>[1]basis!P373</f>
        <v>West-Vlaanderen</v>
      </c>
      <c r="C376" s="31" t="str">
        <f>[1]basis!N373</f>
        <v>Waregem</v>
      </c>
      <c r="D376" s="31" t="str">
        <f>[1]basis!D373</f>
        <v>Onze Lieve Vrouw Van Lourdes Ziekenhuis Waregem</v>
      </c>
      <c r="E376" s="31" t="str">
        <f>[1]basis!F373</f>
        <v>O.L.V. van Lourdes Ziekenhuis Waregem vzw</v>
      </c>
      <c r="F376" s="31" t="str">
        <f>[1]basis!G373</f>
        <v>Dakisolatie</v>
      </c>
      <c r="G376" s="34">
        <f>[1]basis!H373</f>
        <v>33540</v>
      </c>
      <c r="H376" s="35">
        <f>[1]basis!Z373</f>
        <v>43622</v>
      </c>
    </row>
    <row r="377" spans="1:8" s="15" customFormat="1" x14ac:dyDescent="0.25">
      <c r="A377" s="31" t="s">
        <v>1055</v>
      </c>
      <c r="B377" s="31" t="str">
        <f>[1]basis!P374</f>
        <v>West-Vlaanderen</v>
      </c>
      <c r="C377" s="31" t="str">
        <f>[1]basis!N374</f>
        <v>Waregem</v>
      </c>
      <c r="D377" s="31" t="str">
        <f>[1]basis!D374</f>
        <v>Onze Lieve Vrouw Van Lourdes Ziekenhuis Waregem</v>
      </c>
      <c r="E377" s="31" t="str">
        <f>[1]basis!F374</f>
        <v>O.L.V. van Lourdes Ziekenhuis Waregem vzw</v>
      </c>
      <c r="F377" s="31" t="str">
        <f>[1]basis!G374</f>
        <v>Isoleren leidingen</v>
      </c>
      <c r="G377" s="34">
        <f>[1]basis!H374</f>
        <v>10069.800000000001</v>
      </c>
      <c r="H377" s="35">
        <f>[1]basis!Z374</f>
        <v>43622</v>
      </c>
    </row>
    <row r="378" spans="1:8" s="15" customFormat="1" x14ac:dyDescent="0.25">
      <c r="A378" s="31" t="s">
        <v>1056</v>
      </c>
      <c r="B378" s="31" t="str">
        <f>[1]basis!P375</f>
        <v>West-Vlaanderen</v>
      </c>
      <c r="C378" s="31" t="str">
        <f>[1]basis!N375</f>
        <v>Waregem</v>
      </c>
      <c r="D378" s="31" t="str">
        <f>[1]basis!D375</f>
        <v>Onze Lieve Vrouw Van Lourdes Ziekenhuis Waregem</v>
      </c>
      <c r="E378" s="31" t="str">
        <f>[1]basis!F375</f>
        <v>O.L.V. van Lourdes Ziekenhuis Waregem vzw</v>
      </c>
      <c r="F378" s="31" t="str">
        <f>[1]basis!G375</f>
        <v>Isoleren pompen/kranen/hydraulica</v>
      </c>
      <c r="G378" s="34">
        <f>[1]basis!H375</f>
        <v>420</v>
      </c>
      <c r="H378" s="35">
        <f>[1]basis!Z375</f>
        <v>43622</v>
      </c>
    </row>
    <row r="379" spans="1:8" s="15" customFormat="1" x14ac:dyDescent="0.25">
      <c r="A379" s="31" t="s">
        <v>1057</v>
      </c>
      <c r="B379" s="31" t="str">
        <f>[1]basis!P376</f>
        <v>West-Vlaanderen</v>
      </c>
      <c r="C379" s="31" t="str">
        <f>[1]basis!N376</f>
        <v>Waregem</v>
      </c>
      <c r="D379" s="31" t="str">
        <f>[1]basis!D376</f>
        <v>Onze Lieve Vrouw Van Lourdes Ziekenhuis Waregem</v>
      </c>
      <c r="E379" s="31" t="str">
        <f>[1]basis!F376</f>
        <v>O.L.V. van Lourdes Ziekenhuis Waregem vzw</v>
      </c>
      <c r="F379" s="31" t="str">
        <f>[1]basis!G376</f>
        <v>Regeltechn. koeling</v>
      </c>
      <c r="G379" s="34">
        <f>[1]basis!H376</f>
        <v>34200</v>
      </c>
      <c r="H379" s="35">
        <f>[1]basis!Z376</f>
        <v>43622</v>
      </c>
    </row>
    <row r="380" spans="1:8" s="15" customFormat="1" x14ac:dyDescent="0.25">
      <c r="A380" s="31" t="s">
        <v>1058</v>
      </c>
      <c r="B380" s="31" t="str">
        <f>[1]basis!P377</f>
        <v>West-Vlaanderen</v>
      </c>
      <c r="C380" s="31" t="str">
        <f>[1]basis!N377</f>
        <v>Waregem</v>
      </c>
      <c r="D380" s="31" t="str">
        <f>[1]basis!D377</f>
        <v>Onze Lieve Vrouw Van Lourdes Ziekenhuis Waregem</v>
      </c>
      <c r="E380" s="31" t="str">
        <f>[1]basis!F377</f>
        <v>O.L.V. van Lourdes Ziekenhuis Waregem vzw</v>
      </c>
      <c r="F380" s="31" t="str">
        <f>[1]basis!G377</f>
        <v>Renovatie SWW</v>
      </c>
      <c r="G380" s="34">
        <f>[1]basis!H377</f>
        <v>5880</v>
      </c>
      <c r="H380" s="35">
        <f>[1]basis!Z377</f>
        <v>43622</v>
      </c>
    </row>
    <row r="381" spans="1:8" s="15" customFormat="1" x14ac:dyDescent="0.25">
      <c r="A381" s="31" t="s">
        <v>1059</v>
      </c>
      <c r="B381" s="31" t="str">
        <f>[1]basis!P378</f>
        <v>Oost-Vlaanderen</v>
      </c>
      <c r="C381" s="31" t="str">
        <f>[1]basis!N378</f>
        <v>Aalst</v>
      </c>
      <c r="D381" s="31" t="str">
        <f>[1]basis!D378</f>
        <v>Onze-Lieve-Vrouwziekenhuis</v>
      </c>
      <c r="E381" s="31" t="str">
        <f>[1]basis!F378</f>
        <v>Onze Lieve-vrouw Ziekenhuis Aalst</v>
      </c>
      <c r="F381" s="31" t="str">
        <f>[1]basis!G378</f>
        <v>Dakisolatie</v>
      </c>
      <c r="G381" s="34">
        <f>[1]basis!H378</f>
        <v>13404</v>
      </c>
      <c r="H381" s="35">
        <f>[1]basis!Z378</f>
        <v>43622</v>
      </c>
    </row>
    <row r="382" spans="1:8" s="15" customFormat="1" x14ac:dyDescent="0.25">
      <c r="A382" s="31" t="s">
        <v>1059</v>
      </c>
      <c r="B382" s="31" t="str">
        <f>[1]basis!P379</f>
        <v>Oost-Vlaanderen</v>
      </c>
      <c r="C382" s="31" t="str">
        <f>[1]basis!N379</f>
        <v>Aalst</v>
      </c>
      <c r="D382" s="31" t="str">
        <f>[1]basis!D379</f>
        <v>Onze-Lieve-Vrouwziekenhuis</v>
      </c>
      <c r="E382" s="31" t="str">
        <f>[1]basis!F379</f>
        <v>Onze Lieve-vrouw Ziekenhuis Aalst</v>
      </c>
      <c r="F382" s="31" t="str">
        <f>[1]basis!G379</f>
        <v>Dakisolatie</v>
      </c>
      <c r="G382" s="34">
        <f>[1]basis!H379</f>
        <v>225597</v>
      </c>
      <c r="H382" s="35">
        <f>[1]basis!Z379</f>
        <v>43622</v>
      </c>
    </row>
    <row r="383" spans="1:8" s="15" customFormat="1" x14ac:dyDescent="0.25">
      <c r="A383" s="31" t="s">
        <v>1060</v>
      </c>
      <c r="B383" s="31" t="str">
        <f>[1]basis!P380</f>
        <v>Oost-Vlaanderen</v>
      </c>
      <c r="C383" s="31" t="str">
        <f>[1]basis!N380</f>
        <v>Aalst</v>
      </c>
      <c r="D383" s="31" t="str">
        <f>[1]basis!D380</f>
        <v>Onze-Lieve-Vrouwziekenhuis</v>
      </c>
      <c r="E383" s="31" t="str">
        <f>[1]basis!F380</f>
        <v>Onze Lieve-Vrouw Ziekenhuis Asse</v>
      </c>
      <c r="F383" s="31" t="str">
        <f>[1]basis!G380</f>
        <v>Dakisolatie</v>
      </c>
      <c r="G383" s="34">
        <f>[1]basis!H380</f>
        <v>86365</v>
      </c>
      <c r="H383" s="35">
        <f>[1]basis!Z380</f>
        <v>43622</v>
      </c>
    </row>
    <row r="384" spans="1:8" s="15" customFormat="1" x14ac:dyDescent="0.25">
      <c r="A384" s="31" t="s">
        <v>1061</v>
      </c>
      <c r="B384" s="31" t="str">
        <f>[1]basis!P381</f>
        <v>Oost-Vlaanderen</v>
      </c>
      <c r="C384" s="31" t="str">
        <f>[1]basis!N381</f>
        <v>Aalst</v>
      </c>
      <c r="D384" s="31" t="str">
        <f>[1]basis!D381</f>
        <v>Onze-Lieve-Vrouwziekenhuis</v>
      </c>
      <c r="E384" s="31" t="str">
        <f>[1]basis!F381</f>
        <v>Onze Lieve-Vrouw Ziekenhuis Asse</v>
      </c>
      <c r="F384" s="31" t="str">
        <f>[1]basis!G381</f>
        <v>WKK</v>
      </c>
      <c r="G384" s="34">
        <f>[1]basis!H381</f>
        <v>36248</v>
      </c>
      <c r="H384" s="35">
        <f>[1]basis!Z381</f>
        <v>43622</v>
      </c>
    </row>
    <row r="385" spans="1:8" s="15" customFormat="1" x14ac:dyDescent="0.25">
      <c r="A385" s="31" t="s">
        <v>1062</v>
      </c>
      <c r="B385" s="31" t="str">
        <f>[1]basis!P382</f>
        <v>Oost-Vlaanderen</v>
      </c>
      <c r="C385" s="31" t="str">
        <f>[1]basis!N382</f>
        <v>Aalst</v>
      </c>
      <c r="D385" s="31" t="str">
        <f>[1]basis!D382</f>
        <v>Onze-Lieve-Vrouwziekenhuis</v>
      </c>
      <c r="E385" s="31" t="str">
        <f>[1]basis!F382</f>
        <v>Onze Lieve-Vrouw Ziekenhuis Ninove</v>
      </c>
      <c r="F385" s="31" t="str">
        <f>[1]basis!G382</f>
        <v>Isoleren pompen/kranen/hydraulica</v>
      </c>
      <c r="G385" s="34">
        <f>[1]basis!H382</f>
        <v>1808</v>
      </c>
      <c r="H385" s="35">
        <f>[1]basis!Z382</f>
        <v>43622</v>
      </c>
    </row>
    <row r="386" spans="1:8" s="15" customFormat="1" x14ac:dyDescent="0.25">
      <c r="A386" s="31" t="s">
        <v>1063</v>
      </c>
      <c r="B386" s="31" t="str">
        <f>[1]basis!P383</f>
        <v>Oost-Vlaanderen</v>
      </c>
      <c r="C386" s="31" t="str">
        <f>[1]basis!N383</f>
        <v>Aalst</v>
      </c>
      <c r="D386" s="31" t="str">
        <f>[1]basis!D383</f>
        <v>Onze-Lieve-Vrouwziekenhuis</v>
      </c>
      <c r="E386" s="31" t="str">
        <f>[1]basis!F383</f>
        <v>Onze Lieve-Vrouw Ziekenhuis Ninove</v>
      </c>
      <c r="F386" s="31" t="str">
        <f>[1]basis!G383</f>
        <v>Renovatie SWW</v>
      </c>
      <c r="G386" s="34">
        <f>[1]basis!H383</f>
        <v>13934</v>
      </c>
      <c r="H386" s="35">
        <f>[1]basis!Z383</f>
        <v>43622</v>
      </c>
    </row>
    <row r="387" spans="1:8" s="15" customFormat="1" x14ac:dyDescent="0.25">
      <c r="A387" s="31" t="s">
        <v>1064</v>
      </c>
      <c r="B387" s="31" t="str">
        <f>[1]basis!P384</f>
        <v>Oost-Vlaanderen</v>
      </c>
      <c r="C387" s="31" t="str">
        <f>[1]basis!N384</f>
        <v>Wetteren</v>
      </c>
      <c r="D387" s="31" t="str">
        <f>[1]basis!D384</f>
        <v>Sint-Lodewijk</v>
      </c>
      <c r="E387" s="31" t="str">
        <f>[1]basis!F384</f>
        <v>Diepenbroek</v>
      </c>
      <c r="F387" s="31" t="str">
        <f>[1]basis!G384</f>
        <v>Regeltechn. verwarming</v>
      </c>
      <c r="G387" s="34">
        <f>[1]basis!H384</f>
        <v>150</v>
      </c>
      <c r="H387" s="35">
        <f>[1]basis!Z384</f>
        <v>43623</v>
      </c>
    </row>
    <row r="388" spans="1:8" s="15" customFormat="1" x14ac:dyDescent="0.25">
      <c r="A388" s="31" t="s">
        <v>1065</v>
      </c>
      <c r="B388" s="31" t="str">
        <f>[1]basis!P385</f>
        <v>Oost-Vlaanderen</v>
      </c>
      <c r="C388" s="31" t="str">
        <f>[1]basis!N385</f>
        <v>Wetteren</v>
      </c>
      <c r="D388" s="31" t="str">
        <f>[1]basis!D385</f>
        <v>Sint-Lodewijk</v>
      </c>
      <c r="E388" s="31" t="str">
        <f>[1]basis!F385</f>
        <v>Diepenbroek</v>
      </c>
      <c r="F388" s="31" t="str">
        <f>[1]basis!G385</f>
        <v>Stookplaatsrenovatie</v>
      </c>
      <c r="G388" s="34">
        <f>[1]basis!H385</f>
        <v>15293</v>
      </c>
      <c r="H388" s="35">
        <f>[1]basis!Z385</f>
        <v>43623</v>
      </c>
    </row>
    <row r="389" spans="1:8" s="15" customFormat="1" x14ac:dyDescent="0.25">
      <c r="A389" s="31" t="s">
        <v>1066</v>
      </c>
      <c r="B389" s="31" t="str">
        <f>[1]basis!P386</f>
        <v>Oost-Vlaanderen</v>
      </c>
      <c r="C389" s="31" t="str">
        <f>[1]basis!N386</f>
        <v>Gent</v>
      </c>
      <c r="D389" s="31" t="str">
        <f>[1]basis!D386</f>
        <v>Sint-Regina'S Godshuis</v>
      </c>
      <c r="E389" s="31" t="str">
        <f>[1]basis!F386</f>
        <v>Leiehome</v>
      </c>
      <c r="F389" s="31" t="str">
        <f>[1]basis!G386</f>
        <v>Isoleren pompen/kranen/hydraulica</v>
      </c>
      <c r="G389" s="34">
        <f>[1]basis!H386</f>
        <v>5263</v>
      </c>
      <c r="H389" s="35">
        <f>[1]basis!Z386</f>
        <v>43622</v>
      </c>
    </row>
    <row r="390" spans="1:8" s="15" customFormat="1" x14ac:dyDescent="0.25">
      <c r="A390" s="31" t="s">
        <v>1067</v>
      </c>
      <c r="B390" s="31" t="str">
        <f>[1]basis!P387</f>
        <v>Oost-Vlaanderen</v>
      </c>
      <c r="C390" s="31" t="str">
        <f>[1]basis!N387</f>
        <v>Gent</v>
      </c>
      <c r="D390" s="31" t="str">
        <f>[1]basis!D387</f>
        <v>Sint-Regina'S Godshuis</v>
      </c>
      <c r="E390" s="31" t="str">
        <f>[1]basis!F387</f>
        <v>Leiehome</v>
      </c>
      <c r="F390" s="31" t="str">
        <f>[1]basis!G387</f>
        <v>Vervangen pompen</v>
      </c>
      <c r="G390" s="34">
        <f>[1]basis!H387</f>
        <v>11767.8</v>
      </c>
      <c r="H390" s="35">
        <f>[1]basis!Z387</f>
        <v>43622</v>
      </c>
    </row>
    <row r="391" spans="1:8" s="15" customFormat="1" x14ac:dyDescent="0.25">
      <c r="A391" s="31" t="s">
        <v>1068</v>
      </c>
      <c r="B391" s="31" t="str">
        <f>[1]basis!P388</f>
        <v>Vlaams-Brabant</v>
      </c>
      <c r="C391" s="31" t="str">
        <f>[1]basis!N388</f>
        <v>Leuven</v>
      </c>
      <c r="D391" s="31" t="str">
        <f>[1]basis!D388</f>
        <v>Sporen</v>
      </c>
      <c r="E391" s="31" t="str">
        <f>[1]basis!F388</f>
        <v>Klimop</v>
      </c>
      <c r="F391" s="31" t="str">
        <f>[1]basis!G388</f>
        <v>Muurisolatie</v>
      </c>
      <c r="G391" s="34">
        <f>[1]basis!H388</f>
        <v>2093</v>
      </c>
      <c r="H391" s="35">
        <f>[1]basis!Z388</f>
        <v>43622</v>
      </c>
    </row>
    <row r="392" spans="1:8" s="15" customFormat="1" x14ac:dyDescent="0.25">
      <c r="A392" s="31" t="s">
        <v>1069</v>
      </c>
      <c r="B392" s="31" t="str">
        <f>[1]basis!P389</f>
        <v>Vlaams-Brabant</v>
      </c>
      <c r="C392" s="31" t="str">
        <f>[1]basis!N389</f>
        <v>Leuven</v>
      </c>
      <c r="D392" s="31" t="str">
        <f>[1]basis!D389</f>
        <v>Sporen</v>
      </c>
      <c r="E392" s="31" t="str">
        <f>[1]basis!F389</f>
        <v>Studio 3</v>
      </c>
      <c r="F392" s="31" t="str">
        <f>[1]basis!G389</f>
        <v>Muurisolatie</v>
      </c>
      <c r="G392" s="34">
        <f>[1]basis!H389</f>
        <v>1361</v>
      </c>
      <c r="H392" s="35">
        <f>[1]basis!Z389</f>
        <v>43622</v>
      </c>
    </row>
    <row r="393" spans="1:8" s="15" customFormat="1" x14ac:dyDescent="0.25">
      <c r="A393" s="31" t="s">
        <v>1070</v>
      </c>
      <c r="B393" s="31" t="str">
        <f>[1]basis!P390</f>
        <v>Vlaams-Brabant</v>
      </c>
      <c r="C393" s="31" t="str">
        <f>[1]basis!N390</f>
        <v>Leuven</v>
      </c>
      <c r="D393" s="31" t="str">
        <f>[1]basis!D390</f>
        <v>Sporen</v>
      </c>
      <c r="E393" s="31" t="str">
        <f>[1]basis!F390</f>
        <v>Triangel</v>
      </c>
      <c r="F393" s="31" t="str">
        <f>[1]basis!G390</f>
        <v>Vloerisolatie</v>
      </c>
      <c r="G393" s="34">
        <f>[1]basis!H390</f>
        <v>1350</v>
      </c>
      <c r="H393" s="35">
        <f>[1]basis!Z390</f>
        <v>43622</v>
      </c>
    </row>
    <row r="394" spans="1:8" s="15" customFormat="1" x14ac:dyDescent="0.25">
      <c r="A394" s="31" t="s">
        <v>1071</v>
      </c>
      <c r="B394" s="31" t="str">
        <f>[1]basis!P391</f>
        <v>Oost-Vlaanderen</v>
      </c>
      <c r="C394" s="31" t="str">
        <f>[1]basis!N391</f>
        <v>De Pinte</v>
      </c>
      <c r="D394" s="31" t="str">
        <f>[1]basis!D391</f>
        <v>'T Zonnetje Kinderdagverblijf</v>
      </c>
      <c r="E394" s="31" t="str">
        <f>[1]basis!F391</f>
        <v>'t Regenboogje</v>
      </c>
      <c r="F394" s="31" t="str">
        <f>[1]basis!G391</f>
        <v>Isoleren leidingen</v>
      </c>
      <c r="G394" s="34">
        <f>[1]basis!H391</f>
        <v>483</v>
      </c>
      <c r="H394" s="35">
        <f>[1]basis!Z391</f>
        <v>43623</v>
      </c>
    </row>
    <row r="395" spans="1:8" s="15" customFormat="1" x14ac:dyDescent="0.25">
      <c r="A395" s="31" t="s">
        <v>1072</v>
      </c>
      <c r="B395" s="31" t="str">
        <f>[1]basis!P392</f>
        <v>Oost-Vlaanderen</v>
      </c>
      <c r="C395" s="31" t="str">
        <f>[1]basis!N392</f>
        <v>De Pinte</v>
      </c>
      <c r="D395" s="31" t="str">
        <f>[1]basis!D392</f>
        <v>'T Zonnetje Kinderdagverblijf</v>
      </c>
      <c r="E395" s="31" t="str">
        <f>[1]basis!F392</f>
        <v>'t Regenboogje</v>
      </c>
      <c r="F395" s="31" t="str">
        <f>[1]basis!G392</f>
        <v>Relighting/relamping</v>
      </c>
      <c r="G395" s="34">
        <f>[1]basis!H392</f>
        <v>552</v>
      </c>
      <c r="H395" s="35">
        <f>[1]basis!Z392</f>
        <v>43623</v>
      </c>
    </row>
    <row r="396" spans="1:8" s="15" customFormat="1" x14ac:dyDescent="0.25">
      <c r="A396" s="31" t="s">
        <v>1073</v>
      </c>
      <c r="B396" s="31" t="str">
        <f>[1]basis!P393</f>
        <v>Oost-Vlaanderen</v>
      </c>
      <c r="C396" s="31" t="str">
        <f>[1]basis!N393</f>
        <v>De Pinte</v>
      </c>
      <c r="D396" s="31" t="str">
        <f>[1]basis!D393</f>
        <v>'T Zonnetje Kinderdagverblijf</v>
      </c>
      <c r="E396" s="31" t="str">
        <f>[1]basis!F393</f>
        <v>'t Regenboogje</v>
      </c>
      <c r="F396" s="31" t="str">
        <f>[1]basis!G393</f>
        <v>Relighting/relamping</v>
      </c>
      <c r="G396" s="34">
        <f>[1]basis!H393</f>
        <v>2496</v>
      </c>
      <c r="H396" s="35">
        <f>[1]basis!Z393</f>
        <v>43623</v>
      </c>
    </row>
    <row r="397" spans="1:8" s="15" customFormat="1" x14ac:dyDescent="0.25">
      <c r="A397" s="31" t="s">
        <v>1074</v>
      </c>
      <c r="B397" s="31" t="str">
        <f>[1]basis!P394</f>
        <v>Oost-Vlaanderen</v>
      </c>
      <c r="C397" s="31" t="str">
        <f>[1]basis!N394</f>
        <v>De Pinte</v>
      </c>
      <c r="D397" s="31" t="str">
        <f>[1]basis!D394</f>
        <v>'T Zonnetje Kinderdagverblijf</v>
      </c>
      <c r="E397" s="31" t="str">
        <f>[1]basis!F394</f>
        <v>'t Sprookjesparadijs</v>
      </c>
      <c r="F397" s="31" t="str">
        <f>[1]basis!G394</f>
        <v>Isoleren leidingen</v>
      </c>
      <c r="G397" s="34">
        <f>[1]basis!H394</f>
        <v>161</v>
      </c>
      <c r="H397" s="35">
        <f>[1]basis!Z394</f>
        <v>43623</v>
      </c>
    </row>
    <row r="398" spans="1:8" s="15" customFormat="1" x14ac:dyDescent="0.25">
      <c r="A398" s="31" t="s">
        <v>1075</v>
      </c>
      <c r="B398" s="31" t="str">
        <f>[1]basis!P395</f>
        <v>Oost-Vlaanderen</v>
      </c>
      <c r="C398" s="31" t="str">
        <f>[1]basis!N395</f>
        <v>De Pinte</v>
      </c>
      <c r="D398" s="31" t="str">
        <f>[1]basis!D395</f>
        <v>'T Zonnetje Kinderdagverblijf</v>
      </c>
      <c r="E398" s="31" t="str">
        <f>[1]basis!F395</f>
        <v>'t Sprookjesparadijs</v>
      </c>
      <c r="F398" s="31" t="str">
        <f>[1]basis!G395</f>
        <v>Relighting/relamping</v>
      </c>
      <c r="G398" s="34">
        <f>[1]basis!H395</f>
        <v>1584</v>
      </c>
      <c r="H398" s="35">
        <f>[1]basis!Z395</f>
        <v>43623</v>
      </c>
    </row>
    <row r="399" spans="1:8" s="15" customFormat="1" x14ac:dyDescent="0.25">
      <c r="A399" s="31" t="s">
        <v>1076</v>
      </c>
      <c r="B399" s="31" t="str">
        <f>[1]basis!P396</f>
        <v>Oost-Vlaanderen</v>
      </c>
      <c r="C399" s="31" t="str">
        <f>[1]basis!N396</f>
        <v>De Pinte</v>
      </c>
      <c r="D399" s="31" t="str">
        <f>[1]basis!D396</f>
        <v>'T Zonnetje Kinderdagverblijf</v>
      </c>
      <c r="E399" s="31" t="str">
        <f>[1]basis!F396</f>
        <v>'t Sprookjesparadijs</v>
      </c>
      <c r="F399" s="31" t="str">
        <f>[1]basis!G396</f>
        <v>Relighting/relamping</v>
      </c>
      <c r="G399" s="34">
        <f>[1]basis!H396</f>
        <v>615</v>
      </c>
      <c r="H399" s="35">
        <f>[1]basis!Z396</f>
        <v>43623</v>
      </c>
    </row>
    <row r="400" spans="1:8" s="15" customFormat="1" x14ac:dyDescent="0.25">
      <c r="A400" s="31" t="s">
        <v>1077</v>
      </c>
      <c r="B400" s="31" t="str">
        <f>[1]basis!P397</f>
        <v>Oost-Vlaanderen</v>
      </c>
      <c r="C400" s="31" t="str">
        <f>[1]basis!N397</f>
        <v>De Pinte</v>
      </c>
      <c r="D400" s="31" t="str">
        <f>[1]basis!D397</f>
        <v>'T Zonnetje Kinderdagverblijf</v>
      </c>
      <c r="E400" s="31" t="str">
        <f>[1]basis!F397</f>
        <v>'t Sprookjesparadijs</v>
      </c>
      <c r="F400" s="31" t="str">
        <f>[1]basis!G397</f>
        <v>Relighting/relamping</v>
      </c>
      <c r="G400" s="34">
        <f>[1]basis!H397</f>
        <v>283</v>
      </c>
      <c r="H400" s="35">
        <f>[1]basis!Z397</f>
        <v>43623</v>
      </c>
    </row>
    <row r="401" spans="1:8" s="15" customFormat="1" x14ac:dyDescent="0.25">
      <c r="A401" s="31" t="s">
        <v>1078</v>
      </c>
      <c r="B401" s="31" t="str">
        <f>[1]basis!P398</f>
        <v>Oost-Vlaanderen</v>
      </c>
      <c r="C401" s="31" t="str">
        <f>[1]basis!N398</f>
        <v>De Pinte</v>
      </c>
      <c r="D401" s="31" t="str">
        <f>[1]basis!D398</f>
        <v>'T Zonnetje Kinderdagverblijf</v>
      </c>
      <c r="E401" s="31" t="str">
        <f>[1]basis!F398</f>
        <v>'t Zonnetje</v>
      </c>
      <c r="F401" s="31" t="str">
        <f>[1]basis!G398</f>
        <v>Schrijnwerkrenovatie</v>
      </c>
      <c r="G401" s="34">
        <f>[1]basis!H398</f>
        <v>26210.399999999998</v>
      </c>
      <c r="H401" s="35">
        <f>[1]basis!Z398</f>
        <v>43623</v>
      </c>
    </row>
    <row r="402" spans="1:8" s="15" customFormat="1" x14ac:dyDescent="0.25">
      <c r="A402" s="31" t="s">
        <v>1079</v>
      </c>
      <c r="B402" s="31" t="str">
        <f>[1]basis!P399</f>
        <v>Oost-Vlaanderen</v>
      </c>
      <c r="C402" s="31" t="str">
        <f>[1]basis!N399</f>
        <v>De Pinte</v>
      </c>
      <c r="D402" s="31" t="str">
        <f>[1]basis!D399</f>
        <v>'T Zonnetje Kinderdagverblijf</v>
      </c>
      <c r="E402" s="31" t="str">
        <f>[1]basis!F399</f>
        <v>'t Zonnetje</v>
      </c>
      <c r="F402" s="31" t="str">
        <f>[1]basis!G399</f>
        <v>Relighting/relamping</v>
      </c>
      <c r="G402" s="34">
        <f>[1]basis!H399</f>
        <v>187.79999999999998</v>
      </c>
      <c r="H402" s="35">
        <f>[1]basis!Z399</f>
        <v>43623</v>
      </c>
    </row>
    <row r="403" spans="1:8" s="15" customFormat="1" x14ac:dyDescent="0.25">
      <c r="A403" s="31" t="s">
        <v>1080</v>
      </c>
      <c r="B403" s="31" t="str">
        <f>[1]basis!P400</f>
        <v>Oost-Vlaanderen</v>
      </c>
      <c r="C403" s="31" t="str">
        <f>[1]basis!N400</f>
        <v>De Pinte</v>
      </c>
      <c r="D403" s="31" t="str">
        <f>[1]basis!D400</f>
        <v>'T Zonnetje Kinderdagverblijf</v>
      </c>
      <c r="E403" s="31" t="str">
        <f>[1]basis!F400</f>
        <v>'t Zonnetje</v>
      </c>
      <c r="F403" s="31" t="str">
        <f>[1]basis!G400</f>
        <v>Relighting/relamping</v>
      </c>
      <c r="G403" s="34">
        <f>[1]basis!H400</f>
        <v>6972</v>
      </c>
      <c r="H403" s="35">
        <f>[1]basis!Z400</f>
        <v>43623</v>
      </c>
    </row>
    <row r="404" spans="1:8" s="15" customFormat="1" x14ac:dyDescent="0.25">
      <c r="A404" s="31" t="s">
        <v>1081</v>
      </c>
      <c r="B404" s="31" t="str">
        <f>[1]basis!P401</f>
        <v>West-Vlaanderen</v>
      </c>
      <c r="C404" s="31" t="str">
        <f>[1]basis!N401</f>
        <v>Brugge</v>
      </c>
      <c r="D404" s="31" t="str">
        <f>[1]basis!D401</f>
        <v>Unie-K</v>
      </c>
      <c r="E404" s="31" t="str">
        <f>[1]basis!F401</f>
        <v>'t Venster - Oud gebouw</v>
      </c>
      <c r="F404" s="31" t="str">
        <f>[1]basis!G401</f>
        <v>Stookplaatsrenovatie</v>
      </c>
      <c r="G404" s="34">
        <f>[1]basis!H401</f>
        <v>24045</v>
      </c>
      <c r="H404" s="35">
        <f>[1]basis!Z401</f>
        <v>43623</v>
      </c>
    </row>
    <row r="405" spans="1:8" s="15" customFormat="1" x14ac:dyDescent="0.25">
      <c r="A405" s="31" t="s">
        <v>1082</v>
      </c>
      <c r="B405" s="31" t="str">
        <f>[1]basis!P402</f>
        <v>Oost-Vlaanderen</v>
      </c>
      <c r="C405" s="31" t="str">
        <f>[1]basis!N402</f>
        <v>Ronse</v>
      </c>
      <c r="D405" s="31" t="str">
        <f>[1]basis!D402</f>
        <v>Werken Glorieux</v>
      </c>
      <c r="E405" s="31" t="str">
        <f>[1]basis!F402</f>
        <v>AZ Glorieux</v>
      </c>
      <c r="F405" s="31" t="str">
        <f>[1]basis!G402</f>
        <v>Isoleren pompen/kranen/hydraulica</v>
      </c>
      <c r="G405" s="34">
        <f>[1]basis!H402</f>
        <v>397</v>
      </c>
      <c r="H405" s="35">
        <f>[1]basis!Z402</f>
        <v>43623</v>
      </c>
    </row>
    <row r="406" spans="1:8" s="15" customFormat="1" x14ac:dyDescent="0.25">
      <c r="A406" s="31" t="s">
        <v>1083</v>
      </c>
      <c r="B406" s="31" t="str">
        <f>[1]basis!P403</f>
        <v>Oost-Vlaanderen</v>
      </c>
      <c r="C406" s="31" t="str">
        <f>[1]basis!N403</f>
        <v>Ronse</v>
      </c>
      <c r="D406" s="31" t="str">
        <f>[1]basis!D403</f>
        <v>Werken Glorieux</v>
      </c>
      <c r="E406" s="31" t="str">
        <f>[1]basis!F403</f>
        <v>AZ Glorieux</v>
      </c>
      <c r="F406" s="31" t="str">
        <f>[1]basis!G403</f>
        <v>Regeltechn. koeling</v>
      </c>
      <c r="G406" s="34">
        <f>[1]basis!H403</f>
        <v>26730</v>
      </c>
      <c r="H406" s="35">
        <f>[1]basis!Z403</f>
        <v>43623</v>
      </c>
    </row>
    <row r="407" spans="1:8" s="15" customFormat="1" x14ac:dyDescent="0.25">
      <c r="A407" s="31" t="s">
        <v>1084</v>
      </c>
      <c r="B407" s="31" t="str">
        <f>[1]basis!P404</f>
        <v>Oost-Vlaanderen</v>
      </c>
      <c r="C407" s="31" t="str">
        <f>[1]basis!N404</f>
        <v>Ronse</v>
      </c>
      <c r="D407" s="31" t="str">
        <f>[1]basis!D404</f>
        <v>Werken Glorieux</v>
      </c>
      <c r="E407" s="31" t="str">
        <f>[1]basis!F404</f>
        <v>AZ Glorieux</v>
      </c>
      <c r="F407" s="31" t="str">
        <f>[1]basis!G404</f>
        <v>Renovatie ventilatie</v>
      </c>
      <c r="G407" s="34">
        <f>[1]basis!H404</f>
        <v>15206</v>
      </c>
      <c r="H407" s="35">
        <f>[1]basis!Z404</f>
        <v>43623</v>
      </c>
    </row>
    <row r="408" spans="1:8" s="15" customFormat="1" x14ac:dyDescent="0.25">
      <c r="A408" s="31" t="s">
        <v>1085</v>
      </c>
      <c r="B408" s="31" t="str">
        <f>[1]basis!P405</f>
        <v>Oost-Vlaanderen</v>
      </c>
      <c r="C408" s="31" t="str">
        <f>[1]basis!N405</f>
        <v>Ronse</v>
      </c>
      <c r="D408" s="31" t="str">
        <f>[1]basis!D405</f>
        <v>Werken Glorieux</v>
      </c>
      <c r="E408" s="31" t="str">
        <f>[1]basis!F405</f>
        <v>AZ Glorieux</v>
      </c>
      <c r="F408" s="31" t="str">
        <f>[1]basis!G405</f>
        <v>Renovatie ventilatie</v>
      </c>
      <c r="G408" s="34">
        <f>[1]basis!H405</f>
        <v>64800</v>
      </c>
      <c r="H408" s="35">
        <f>[1]basis!Z405</f>
        <v>43623</v>
      </c>
    </row>
    <row r="409" spans="1:8" s="15" customFormat="1" x14ac:dyDescent="0.25">
      <c r="A409" s="31" t="s">
        <v>1086</v>
      </c>
      <c r="B409" s="31" t="str">
        <f>[1]basis!P406</f>
        <v>Oost-Vlaanderen</v>
      </c>
      <c r="C409" s="31" t="str">
        <f>[1]basis!N406</f>
        <v>Ronse</v>
      </c>
      <c r="D409" s="31" t="str">
        <f>[1]basis!D406</f>
        <v>Werken Glorieux</v>
      </c>
      <c r="E409" s="31" t="str">
        <f>[1]basis!F406</f>
        <v>AZ Glorieux</v>
      </c>
      <c r="F409" s="31" t="str">
        <f>[1]basis!G406</f>
        <v>Vervangen pompen</v>
      </c>
      <c r="G409" s="34">
        <f>[1]basis!H406</f>
        <v>11853</v>
      </c>
      <c r="H409" s="35">
        <f>[1]basis!Z406</f>
        <v>43623</v>
      </c>
    </row>
    <row r="410" spans="1:8" s="15" customFormat="1" x14ac:dyDescent="0.25">
      <c r="A410" s="31" t="s">
        <v>1087</v>
      </c>
      <c r="B410" s="31" t="str">
        <f>[1]basis!P407</f>
        <v>Limburg</v>
      </c>
      <c r="C410" s="31" t="str">
        <f>[1]basis!N407</f>
        <v>Sint-Truiden</v>
      </c>
      <c r="D410" s="31" t="str">
        <f>[1]basis!D407</f>
        <v>Wzc Den Akker</v>
      </c>
      <c r="E410" s="31" t="str">
        <f>[1]basis!F407</f>
        <v>WZC Den Akker</v>
      </c>
      <c r="F410" s="31" t="str">
        <f>[1]basis!G407</f>
        <v>Stookplaatsrenovatie</v>
      </c>
      <c r="G410" s="34">
        <f>[1]basis!H407</f>
        <v>150000</v>
      </c>
      <c r="H410" s="35">
        <f>[1]basis!Z407</f>
        <v>43623</v>
      </c>
    </row>
    <row r="411" spans="1:8" s="15" customFormat="1" x14ac:dyDescent="0.25">
      <c r="A411" s="31" t="s">
        <v>1088</v>
      </c>
      <c r="B411" s="31" t="str">
        <f>[1]basis!P408</f>
        <v>Limburg</v>
      </c>
      <c r="C411" s="31" t="str">
        <f>[1]basis!N408</f>
        <v>Genk</v>
      </c>
      <c r="D411" s="31" t="str">
        <f>[1]basis!D408</f>
        <v>Ziekenhuis Oost-Limburg, Autonome Verzorgingsinstelling</v>
      </c>
      <c r="E411" s="31" t="str">
        <f>[1]basis!F408</f>
        <v>Ziekenhuis Oost-Limburg SB</v>
      </c>
      <c r="F411" s="31" t="str">
        <f>[1]basis!G408</f>
        <v>Stookplaatsrenovatie</v>
      </c>
      <c r="G411" s="34">
        <f>[1]basis!H408</f>
        <v>27182</v>
      </c>
      <c r="H411" s="35">
        <f>[1]basis!Z408</f>
        <v>43623</v>
      </c>
    </row>
    <row r="412" spans="1:8" s="15" customFormat="1" x14ac:dyDescent="0.25">
      <c r="A412" s="31" t="s">
        <v>1089</v>
      </c>
      <c r="B412" s="31" t="str">
        <f>[1]basis!P409</f>
        <v>Limburg</v>
      </c>
      <c r="C412" s="31" t="str">
        <f>[1]basis!N409</f>
        <v>Genk</v>
      </c>
      <c r="D412" s="31" t="str">
        <f>[1]basis!D409</f>
        <v>Ziekenhuis Oost-Limburg, Autonome Verzorgingsinstelling</v>
      </c>
      <c r="E412" s="31" t="str">
        <f>[1]basis!F409</f>
        <v>Ziekenhuis Oost-Limburg SJ</v>
      </c>
      <c r="F412" s="31" t="str">
        <f>[1]basis!G409</f>
        <v>Isoleren leidingen</v>
      </c>
      <c r="G412" s="34">
        <f>[1]basis!H409</f>
        <v>205</v>
      </c>
      <c r="H412" s="35">
        <f>[1]basis!Z409</f>
        <v>43623</v>
      </c>
    </row>
    <row r="413" spans="1:8" s="15" customFormat="1" x14ac:dyDescent="0.25">
      <c r="A413" s="31" t="s">
        <v>1090</v>
      </c>
      <c r="B413" s="31" t="str">
        <f>[1]basis!P410</f>
        <v>Vlaams-Brabant</v>
      </c>
      <c r="C413" s="31" t="str">
        <f>[1]basis!N410</f>
        <v>Leuven</v>
      </c>
      <c r="D413" s="31" t="str">
        <f>[1]basis!D410</f>
        <v>Zorgbedrijf Leuven</v>
      </c>
      <c r="E413" s="31" t="str">
        <f>[1]basis!F410</f>
        <v>GAW+LDC Ruelenspark</v>
      </c>
      <c r="F413" s="31" t="str">
        <f>[1]basis!G410</f>
        <v>Renovatie SWW</v>
      </c>
      <c r="G413" s="34">
        <f>[1]basis!H410</f>
        <v>4978</v>
      </c>
      <c r="H413" s="35">
        <f>[1]basis!Z410</f>
        <v>43623</v>
      </c>
    </row>
    <row r="414" spans="1:8" s="15" customFormat="1" x14ac:dyDescent="0.25">
      <c r="A414" s="31" t="s">
        <v>1091</v>
      </c>
      <c r="B414" s="31" t="str">
        <f>[1]basis!P411</f>
        <v>Vlaams-Brabant</v>
      </c>
      <c r="C414" s="31" t="str">
        <f>[1]basis!N411</f>
        <v>Leuven</v>
      </c>
      <c r="D414" s="31" t="str">
        <f>[1]basis!D411</f>
        <v>Zorgbedrijf Leuven</v>
      </c>
      <c r="E414" s="31" t="str">
        <f>[1]basis!F411</f>
        <v>GAW+LDC Ruelenspark</v>
      </c>
      <c r="F414" s="31" t="str">
        <f>[1]basis!G411</f>
        <v>Renovatie ventilatie</v>
      </c>
      <c r="G414" s="34">
        <f>[1]basis!H411</f>
        <v>28800</v>
      </c>
      <c r="H414" s="35">
        <f>[1]basis!Z411</f>
        <v>43623</v>
      </c>
    </row>
    <row r="415" spans="1:8" s="15" customFormat="1" x14ac:dyDescent="0.25">
      <c r="A415" s="31" t="s">
        <v>1092</v>
      </c>
      <c r="B415" s="31" t="str">
        <f>[1]basis!P412</f>
        <v>Vlaams-Brabant</v>
      </c>
      <c r="C415" s="31" t="str">
        <f>[1]basis!N412</f>
        <v>Leuven</v>
      </c>
      <c r="D415" s="31" t="str">
        <f>[1]basis!D412</f>
        <v>Zorgbedrijf Leuven</v>
      </c>
      <c r="E415" s="31" t="str">
        <f>[1]basis!F412</f>
        <v>GAW+LDC Ruelenspark</v>
      </c>
      <c r="F415" s="31" t="str">
        <f>[1]basis!G412</f>
        <v>Stookplaatsrenovatie</v>
      </c>
      <c r="G415" s="34">
        <f>[1]basis!H412</f>
        <v>61500</v>
      </c>
      <c r="H415" s="35">
        <f>[1]basis!Z412</f>
        <v>43623</v>
      </c>
    </row>
    <row r="416" spans="1:8" s="15" customFormat="1" x14ac:dyDescent="0.25">
      <c r="A416" s="31" t="s">
        <v>1093</v>
      </c>
      <c r="B416" s="31" t="str">
        <f>[1]basis!P413</f>
        <v>Vlaams-Brabant</v>
      </c>
      <c r="C416" s="31" t="str">
        <f>[1]basis!N413</f>
        <v>Leuven</v>
      </c>
      <c r="D416" s="31" t="str">
        <f>[1]basis!D413</f>
        <v>Zorgbedrijf Leuven</v>
      </c>
      <c r="E416" s="31" t="str">
        <f>[1]basis!F413</f>
        <v>GAW+LDC Ter Putkapelle</v>
      </c>
      <c r="F416" s="31" t="str">
        <f>[1]basis!G413</f>
        <v>Regeltechn. ventilatie</v>
      </c>
      <c r="G416" s="34">
        <f>[1]basis!H413</f>
        <v>957</v>
      </c>
      <c r="H416" s="35">
        <f>[1]basis!Z413</f>
        <v>43623</v>
      </c>
    </row>
    <row r="417" spans="1:8" s="15" customFormat="1" x14ac:dyDescent="0.25">
      <c r="A417" s="31" t="s">
        <v>1094</v>
      </c>
      <c r="B417" s="31" t="str">
        <f>[1]basis!P414</f>
        <v>Vlaams-Brabant</v>
      </c>
      <c r="C417" s="31" t="str">
        <f>[1]basis!N414</f>
        <v>Leuven</v>
      </c>
      <c r="D417" s="31" t="str">
        <f>[1]basis!D414</f>
        <v>Zorgbedrijf Leuven</v>
      </c>
      <c r="E417" s="31" t="str">
        <f>[1]basis!F414</f>
        <v>GAW+LDC Ter Putkapelle</v>
      </c>
      <c r="F417" s="31" t="str">
        <f>[1]basis!G414</f>
        <v>Renovatie ventilatie</v>
      </c>
      <c r="G417" s="34">
        <f>[1]basis!H414</f>
        <v>10262</v>
      </c>
      <c r="H417" s="35">
        <f>[1]basis!Z414</f>
        <v>43623</v>
      </c>
    </row>
    <row r="418" spans="1:8" s="15" customFormat="1" x14ac:dyDescent="0.25">
      <c r="A418" s="31" t="s">
        <v>1095</v>
      </c>
      <c r="B418" s="31" t="str">
        <f>[1]basis!P415</f>
        <v>Vlaams-Brabant</v>
      </c>
      <c r="C418" s="31" t="str">
        <f>[1]basis!N415</f>
        <v>Leuven</v>
      </c>
      <c r="D418" s="31" t="str">
        <f>[1]basis!D415</f>
        <v>Zorgbedrijf Leuven</v>
      </c>
      <c r="E418" s="31" t="str">
        <f>[1]basis!F415</f>
        <v>GAW+LDC+WZC Ter Vlierbeke</v>
      </c>
      <c r="F418" s="31" t="str">
        <f>[1]basis!G415</f>
        <v>Overige</v>
      </c>
      <c r="G418" s="34">
        <f>[1]basis!H415</f>
        <v>2778</v>
      </c>
      <c r="H418" s="35">
        <f>[1]basis!Z415</f>
        <v>43623</v>
      </c>
    </row>
    <row r="419" spans="1:8" s="15" customFormat="1" x14ac:dyDescent="0.25">
      <c r="A419" s="31" t="s">
        <v>1096</v>
      </c>
      <c r="B419" s="31" t="str">
        <f>[1]basis!P416</f>
        <v>Vlaams-Brabant</v>
      </c>
      <c r="C419" s="31" t="str">
        <f>[1]basis!N416</f>
        <v>Leuven</v>
      </c>
      <c r="D419" s="31" t="str">
        <f>[1]basis!D416</f>
        <v>Zorgbedrijf Leuven</v>
      </c>
      <c r="E419" s="31" t="str">
        <f>[1]basis!F416</f>
        <v>GAW+LDC+WZC Ter Vlierbeke</v>
      </c>
      <c r="F419" s="31" t="str">
        <f>[1]basis!G416</f>
        <v>Renovatie ventilatie</v>
      </c>
      <c r="G419" s="34">
        <f>[1]basis!H416</f>
        <v>97650</v>
      </c>
      <c r="H419" s="35">
        <f>[1]basis!Z416</f>
        <v>43623</v>
      </c>
    </row>
    <row r="420" spans="1:8" s="15" customFormat="1" x14ac:dyDescent="0.25">
      <c r="A420" s="31" t="s">
        <v>1097</v>
      </c>
      <c r="B420" s="31" t="str">
        <f>[1]basis!P417</f>
        <v>Vlaams-Brabant</v>
      </c>
      <c r="C420" s="31" t="str">
        <f>[1]basis!N417</f>
        <v>Leuven</v>
      </c>
      <c r="D420" s="31" t="str">
        <f>[1]basis!D417</f>
        <v>Zorgbedrijf Leuven</v>
      </c>
      <c r="E420" s="31" t="str">
        <f>[1]basis!F417</f>
        <v>WZC Edouard Remy</v>
      </c>
      <c r="F420" s="31" t="str">
        <f>[1]basis!G417</f>
        <v>Regeltechn. verwarming</v>
      </c>
      <c r="G420" s="34">
        <f>[1]basis!H417</f>
        <v>12000</v>
      </c>
      <c r="H420" s="35">
        <f>[1]basis!Z417</f>
        <v>43623</v>
      </c>
    </row>
    <row r="421" spans="1:8" s="15" customFormat="1" x14ac:dyDescent="0.25">
      <c r="A421" s="31" t="s">
        <v>1098</v>
      </c>
      <c r="B421" s="31" t="str">
        <f>[1]basis!P418</f>
        <v>Vlaams-Brabant</v>
      </c>
      <c r="C421" s="31" t="str">
        <f>[1]basis!N418</f>
        <v>Leuven</v>
      </c>
      <c r="D421" s="31" t="str">
        <f>[1]basis!D418</f>
        <v>Zorgbedrijf Leuven</v>
      </c>
      <c r="E421" s="31" t="str">
        <f>[1]basis!F418</f>
        <v>WZC Edouard Remy</v>
      </c>
      <c r="F421" s="31" t="str">
        <f>[1]basis!G418</f>
        <v>Renovatie ventilatie</v>
      </c>
      <c r="G421" s="34">
        <f>[1]basis!H418</f>
        <v>88500</v>
      </c>
      <c r="H421" s="35">
        <f>[1]basis!Z418</f>
        <v>43623</v>
      </c>
    </row>
    <row r="422" spans="1:8" s="15" customFormat="1" x14ac:dyDescent="0.25">
      <c r="A422" s="31" t="s">
        <v>1099</v>
      </c>
      <c r="B422" s="31" t="str">
        <f>[1]basis!P419</f>
        <v>West-Vlaanderen</v>
      </c>
      <c r="C422" s="31" t="str">
        <f>[1]basis!N419</f>
        <v>Houthulst</v>
      </c>
      <c r="D422" s="31" t="str">
        <f>[1]basis!D419</f>
        <v>Zorgcentrum Maria Ter Engelen</v>
      </c>
      <c r="E422" s="31" t="str">
        <f>[1]basis!F419</f>
        <v>De Vleugels zorgcentrum</v>
      </c>
      <c r="F422" s="31" t="str">
        <f>[1]basis!G419</f>
        <v>Overige</v>
      </c>
      <c r="G422" s="34">
        <f>[1]basis!H419</f>
        <v>67861</v>
      </c>
      <c r="H422" s="35">
        <f>[1]basis!Z419</f>
        <v>43720</v>
      </c>
    </row>
    <row r="423" spans="1:8" s="15" customFormat="1" x14ac:dyDescent="0.25">
      <c r="A423" s="31" t="s">
        <v>1099</v>
      </c>
      <c r="B423" s="31" t="str">
        <f>[1]basis!P420</f>
        <v>West-Vlaanderen</v>
      </c>
      <c r="C423" s="31" t="str">
        <f>[1]basis!N420</f>
        <v>Houthulst</v>
      </c>
      <c r="D423" s="31" t="str">
        <f>[1]basis!D420</f>
        <v>Zorgcentrum Maria Ter Engelen</v>
      </c>
      <c r="E423" s="31" t="str">
        <f>[1]basis!F420</f>
        <v>De Vleugels zorgcentrum</v>
      </c>
      <c r="F423" s="31" t="str">
        <f>[1]basis!G420</f>
        <v>Overige</v>
      </c>
      <c r="G423" s="34">
        <f>[1]basis!H420</f>
        <v>23339</v>
      </c>
      <c r="H423" s="35">
        <f>[1]basis!Z420</f>
        <v>43720</v>
      </c>
    </row>
    <row r="424" spans="1:8" s="15" customFormat="1" x14ac:dyDescent="0.25">
      <c r="A424" s="31" t="s">
        <v>1100</v>
      </c>
      <c r="B424" s="31" t="str">
        <f>[1]basis!P421</f>
        <v>Antwerpen</v>
      </c>
      <c r="C424" s="31" t="str">
        <f>[1]basis!N421</f>
        <v>Borsbeek</v>
      </c>
      <c r="D424" s="31" t="str">
        <f>[1]basis!D421</f>
        <v>Compostela</v>
      </c>
      <c r="E424" s="31" t="str">
        <f>[1]basis!F421</f>
        <v>1-15 GAW Compostela</v>
      </c>
      <c r="F424" s="31" t="str">
        <f>[1]basis!G421</f>
        <v>Isoleren leidingen</v>
      </c>
      <c r="G424" s="34">
        <f>[1]basis!H421</f>
        <v>144</v>
      </c>
      <c r="H424" s="35">
        <f>[1]basis!Z421</f>
        <v>43720</v>
      </c>
    </row>
    <row r="425" spans="1:8" s="15" customFormat="1" x14ac:dyDescent="0.25">
      <c r="A425" s="31" t="s">
        <v>1101</v>
      </c>
      <c r="B425" s="31" t="str">
        <f>[1]basis!P422</f>
        <v>Antwerpen</v>
      </c>
      <c r="C425" s="31" t="str">
        <f>[1]basis!N422</f>
        <v>Borsbeek</v>
      </c>
      <c r="D425" s="31" t="str">
        <f>[1]basis!D422</f>
        <v>Compostela</v>
      </c>
      <c r="E425" s="31" t="str">
        <f>[1]basis!F422</f>
        <v>1-15 GAW Compostela</v>
      </c>
      <c r="F425" s="31" t="str">
        <f>[1]basis!G422</f>
        <v>Isoleren pompen/kranen/hydraulica</v>
      </c>
      <c r="G425" s="34">
        <f>[1]basis!H422</f>
        <v>234</v>
      </c>
      <c r="H425" s="35">
        <f>[1]basis!Z422</f>
        <v>43720</v>
      </c>
    </row>
    <row r="426" spans="1:8" s="15" customFormat="1" x14ac:dyDescent="0.25">
      <c r="A426" s="31" t="s">
        <v>1102</v>
      </c>
      <c r="B426" s="31" t="str">
        <f>[1]basis!P423</f>
        <v>Antwerpen</v>
      </c>
      <c r="C426" s="31" t="str">
        <f>[1]basis!N423</f>
        <v>Borsbeek</v>
      </c>
      <c r="D426" s="31" t="str">
        <f>[1]basis!D423</f>
        <v>Compostela</v>
      </c>
      <c r="E426" s="31" t="str">
        <f>[1]basis!F423</f>
        <v>16-30 GAW Compostela</v>
      </c>
      <c r="F426" s="31" t="str">
        <f>[1]basis!G423</f>
        <v>Isoleren leidingen</v>
      </c>
      <c r="G426" s="34">
        <f>[1]basis!H423</f>
        <v>7</v>
      </c>
      <c r="H426" s="35">
        <f>[1]basis!Z423</f>
        <v>43720</v>
      </c>
    </row>
    <row r="427" spans="1:8" s="15" customFormat="1" x14ac:dyDescent="0.25">
      <c r="A427" s="31" t="s">
        <v>1103</v>
      </c>
      <c r="B427" s="31" t="str">
        <f>[1]basis!P424</f>
        <v>Antwerpen</v>
      </c>
      <c r="C427" s="31" t="str">
        <f>[1]basis!N424</f>
        <v>Borsbeek</v>
      </c>
      <c r="D427" s="31" t="str">
        <f>[1]basis!D424</f>
        <v>Compostela</v>
      </c>
      <c r="E427" s="31" t="str">
        <f>[1]basis!F424</f>
        <v>16-30 GAW Compostela</v>
      </c>
      <c r="F427" s="31" t="str">
        <f>[1]basis!G424</f>
        <v>Isoleren pompen/kranen/hydraulica</v>
      </c>
      <c r="G427" s="34">
        <f>[1]basis!H424</f>
        <v>62</v>
      </c>
      <c r="H427" s="35">
        <f>[1]basis!Z424</f>
        <v>43720</v>
      </c>
    </row>
    <row r="428" spans="1:8" s="15" customFormat="1" x14ac:dyDescent="0.25">
      <c r="A428" s="31" t="s">
        <v>1104</v>
      </c>
      <c r="B428" s="31" t="str">
        <f>[1]basis!P425</f>
        <v>Antwerpen</v>
      </c>
      <c r="C428" s="31" t="str">
        <f>[1]basis!N425</f>
        <v>Borsbeek</v>
      </c>
      <c r="D428" s="31" t="str">
        <f>[1]basis!D425</f>
        <v>Compostela</v>
      </c>
      <c r="E428" s="31" t="str">
        <f>[1]basis!F425</f>
        <v>DVC Compostela</v>
      </c>
      <c r="F428" s="31" t="str">
        <f>[1]basis!G425</f>
        <v>Isoleren pompen/kranen/hydraulica</v>
      </c>
      <c r="G428" s="34">
        <f>[1]basis!H425</f>
        <v>58</v>
      </c>
      <c r="H428" s="35">
        <f>[1]basis!Z425</f>
        <v>43720</v>
      </c>
    </row>
    <row r="429" spans="1:8" s="15" customFormat="1" x14ac:dyDescent="0.25">
      <c r="A429" s="31" t="s">
        <v>1105</v>
      </c>
      <c r="B429" s="31" t="str">
        <f>[1]basis!P426</f>
        <v>Antwerpen</v>
      </c>
      <c r="C429" s="31" t="str">
        <f>[1]basis!N426</f>
        <v>Borsbeek</v>
      </c>
      <c r="D429" s="31" t="str">
        <f>[1]basis!D426</f>
        <v>Compostela</v>
      </c>
      <c r="E429" s="31" t="str">
        <f>[1]basis!F426</f>
        <v>GAW Cantershof 30</v>
      </c>
      <c r="F429" s="31" t="str">
        <f>[1]basis!G426</f>
        <v>Relighting/relamping</v>
      </c>
      <c r="G429" s="34">
        <f>[1]basis!H426</f>
        <v>11674</v>
      </c>
      <c r="H429" s="35">
        <f>[1]basis!Z426</f>
        <v>43720</v>
      </c>
    </row>
    <row r="430" spans="1:8" s="15" customFormat="1" x14ac:dyDescent="0.25">
      <c r="A430" s="31" t="s">
        <v>1106</v>
      </c>
      <c r="B430" s="31" t="str">
        <f>[1]basis!P427</f>
        <v>Antwerpen</v>
      </c>
      <c r="C430" s="31" t="str">
        <f>[1]basis!N427</f>
        <v>Borsbeek</v>
      </c>
      <c r="D430" s="31" t="str">
        <f>[1]basis!D427</f>
        <v>Compostela</v>
      </c>
      <c r="E430" s="31" t="str">
        <f>[1]basis!F427</f>
        <v>GAW Cavell</v>
      </c>
      <c r="F430" s="31" t="str">
        <f>[1]basis!G427</f>
        <v>Zonwering</v>
      </c>
      <c r="G430" s="34">
        <f>[1]basis!H427</f>
        <v>2958</v>
      </c>
      <c r="H430" s="35">
        <f>[1]basis!Z427</f>
        <v>43720</v>
      </c>
    </row>
    <row r="431" spans="1:8" s="15" customFormat="1" x14ac:dyDescent="0.25">
      <c r="A431" s="31" t="s">
        <v>1107</v>
      </c>
      <c r="B431" s="31" t="str">
        <f>[1]basis!P428</f>
        <v>Antwerpen</v>
      </c>
      <c r="C431" s="31" t="str">
        <f>[1]basis!N428</f>
        <v>Borsbeek</v>
      </c>
      <c r="D431" s="31" t="str">
        <f>[1]basis!D428</f>
        <v>Compostela</v>
      </c>
      <c r="E431" s="31" t="str">
        <f>[1]basis!F428</f>
        <v>WZC Cantershof</v>
      </c>
      <c r="F431" s="31" t="str">
        <f>[1]basis!G428</f>
        <v>Regeltechn. verwarming</v>
      </c>
      <c r="G431" s="34">
        <f>[1]basis!H428</f>
        <v>30637.8</v>
      </c>
      <c r="H431" s="35">
        <f>[1]basis!Z428</f>
        <v>43720</v>
      </c>
    </row>
    <row r="432" spans="1:8" s="15" customFormat="1" x14ac:dyDescent="0.25">
      <c r="A432" s="31" t="s">
        <v>1108</v>
      </c>
      <c r="B432" s="31" t="str">
        <f>[1]basis!P429</f>
        <v>Vlaams-Brabant</v>
      </c>
      <c r="C432" s="31" t="str">
        <f>[1]basis!N429</f>
        <v>Leuven</v>
      </c>
      <c r="D432" s="31" t="str">
        <f>[1]basis!D429</f>
        <v>Alvinnenberg</v>
      </c>
      <c r="E432" s="31" t="str">
        <f>[1]basis!F429</f>
        <v>Centrum 1</v>
      </c>
      <c r="F432" s="31" t="str">
        <f>[1]basis!G429</f>
        <v>Relighting/relamping</v>
      </c>
      <c r="G432" s="34">
        <f>[1]basis!H429</f>
        <v>5994</v>
      </c>
      <c r="H432" s="35">
        <f>[1]basis!Z429</f>
        <v>43720</v>
      </c>
    </row>
    <row r="433" spans="1:8" s="15" customFormat="1" x14ac:dyDescent="0.25">
      <c r="A433" s="31" t="s">
        <v>1109</v>
      </c>
      <c r="B433" s="31" t="str">
        <f>[1]basis!P430</f>
        <v>Vlaams-Brabant</v>
      </c>
      <c r="C433" s="31" t="str">
        <f>[1]basis!N430</f>
        <v>Leuven</v>
      </c>
      <c r="D433" s="31" t="str">
        <f>[1]basis!D430</f>
        <v>Alvinnenberg</v>
      </c>
      <c r="E433" s="31" t="str">
        <f>[1]basis!F430</f>
        <v>Centrum 1</v>
      </c>
      <c r="F433" s="31" t="str">
        <f>[1]basis!G430</f>
        <v>Schrijnwerkrenovatie</v>
      </c>
      <c r="G433" s="34">
        <f>[1]basis!H430</f>
        <v>7372.7999999999993</v>
      </c>
      <c r="H433" s="35">
        <f>[1]basis!Z430</f>
        <v>43720</v>
      </c>
    </row>
    <row r="434" spans="1:8" s="15" customFormat="1" x14ac:dyDescent="0.25">
      <c r="A434" s="31" t="s">
        <v>1110</v>
      </c>
      <c r="B434" s="31" t="str">
        <f>[1]basis!P431</f>
        <v>Vlaams-Brabant</v>
      </c>
      <c r="C434" s="31" t="str">
        <f>[1]basis!N431</f>
        <v>Leuven</v>
      </c>
      <c r="D434" s="31" t="str">
        <f>[1]basis!D431</f>
        <v>Alvinnenberg</v>
      </c>
      <c r="E434" s="31" t="str">
        <f>[1]basis!F431</f>
        <v>Centrum 1</v>
      </c>
      <c r="F434" s="31" t="str">
        <f>[1]basis!G431</f>
        <v>Vervangen pompen</v>
      </c>
      <c r="G434" s="34">
        <f>[1]basis!H431</f>
        <v>365</v>
      </c>
      <c r="H434" s="35">
        <f>[1]basis!Z431</f>
        <v>43720</v>
      </c>
    </row>
    <row r="435" spans="1:8" s="15" customFormat="1" x14ac:dyDescent="0.25">
      <c r="A435" s="31" t="s">
        <v>1111</v>
      </c>
      <c r="B435" s="31" t="str">
        <f>[1]basis!P432</f>
        <v>Vlaams-Brabant</v>
      </c>
      <c r="C435" s="31" t="str">
        <f>[1]basis!N432</f>
        <v>Leuven</v>
      </c>
      <c r="D435" s="31" t="str">
        <f>[1]basis!D432</f>
        <v>Alvinnenberg</v>
      </c>
      <c r="E435" s="31" t="str">
        <f>[1]basis!F432</f>
        <v>Grijs huis</v>
      </c>
      <c r="F435" s="31" t="str">
        <f>[1]basis!G432</f>
        <v>Relighting/relamping</v>
      </c>
      <c r="G435" s="34">
        <f>[1]basis!H432</f>
        <v>2556</v>
      </c>
      <c r="H435" s="35">
        <f>[1]basis!Z432</f>
        <v>43720</v>
      </c>
    </row>
    <row r="436" spans="1:8" s="15" customFormat="1" x14ac:dyDescent="0.25">
      <c r="A436" s="31" t="s">
        <v>1112</v>
      </c>
      <c r="B436" s="31" t="str">
        <f>[1]basis!P433</f>
        <v>Vlaams-Brabant</v>
      </c>
      <c r="C436" s="31" t="str">
        <f>[1]basis!N433</f>
        <v>Leuven</v>
      </c>
      <c r="D436" s="31" t="str">
        <f>[1]basis!D433</f>
        <v>Alvinnenberg</v>
      </c>
      <c r="E436" s="31" t="str">
        <f>[1]basis!F433</f>
        <v>Grijs huis</v>
      </c>
      <c r="F436" s="31" t="str">
        <f>[1]basis!G433</f>
        <v>Zonneboiler</v>
      </c>
      <c r="G436" s="34">
        <f>[1]basis!H433</f>
        <v>8043.0000000000009</v>
      </c>
      <c r="H436" s="35">
        <f>[1]basis!Z433</f>
        <v>43720</v>
      </c>
    </row>
    <row r="437" spans="1:8" s="15" customFormat="1" x14ac:dyDescent="0.25">
      <c r="A437" s="31" t="s">
        <v>1113</v>
      </c>
      <c r="B437" s="31" t="str">
        <f>[1]basis!P434</f>
        <v>Vlaams-Brabant</v>
      </c>
      <c r="C437" s="31" t="str">
        <f>[1]basis!N434</f>
        <v>Leuven</v>
      </c>
      <c r="D437" s="31" t="str">
        <f>[1]basis!D434</f>
        <v>Alvinnenberg</v>
      </c>
      <c r="E437" s="31" t="str">
        <f>[1]basis!F434</f>
        <v>Oranje huis</v>
      </c>
      <c r="F437" s="31" t="str">
        <f>[1]basis!G434</f>
        <v>Relighting/relamping</v>
      </c>
      <c r="G437" s="34">
        <f>[1]basis!H434</f>
        <v>1224</v>
      </c>
      <c r="H437" s="35">
        <f>[1]basis!Z434</f>
        <v>43720</v>
      </c>
    </row>
    <row r="438" spans="1:8" s="15" customFormat="1" x14ac:dyDescent="0.25">
      <c r="A438" s="31" t="s">
        <v>1114</v>
      </c>
      <c r="B438" s="31" t="str">
        <f>[1]basis!P435</f>
        <v>Vlaams-Brabant</v>
      </c>
      <c r="C438" s="31" t="str">
        <f>[1]basis!N435</f>
        <v>Leuven</v>
      </c>
      <c r="D438" s="31" t="str">
        <f>[1]basis!D435</f>
        <v>Alvinnenberg</v>
      </c>
      <c r="E438" s="31" t="str">
        <f>[1]basis!F435</f>
        <v>Oranje huis</v>
      </c>
      <c r="F438" s="31" t="str">
        <f>[1]basis!G435</f>
        <v>Zonneboiler</v>
      </c>
      <c r="G438" s="34">
        <f>[1]basis!H435</f>
        <v>8043.0000000000009</v>
      </c>
      <c r="H438" s="35">
        <f>[1]basis!Z435</f>
        <v>43720</v>
      </c>
    </row>
    <row r="439" spans="1:8" s="15" customFormat="1" x14ac:dyDescent="0.25">
      <c r="A439" s="31" t="s">
        <v>1115</v>
      </c>
      <c r="B439" s="31" t="str">
        <f>[1]basis!P436</f>
        <v>Vlaams-Brabant</v>
      </c>
      <c r="C439" s="31" t="str">
        <f>[1]basis!N436</f>
        <v>Leuven</v>
      </c>
      <c r="D439" s="31" t="str">
        <f>[1]basis!D436</f>
        <v>Alvinnenberg</v>
      </c>
      <c r="E439" s="31" t="str">
        <f>[1]basis!F436</f>
        <v>Wit huis</v>
      </c>
      <c r="F439" s="31" t="str">
        <f>[1]basis!G436</f>
        <v>Relighting/relamping</v>
      </c>
      <c r="G439" s="34">
        <f>[1]basis!H436</f>
        <v>1476</v>
      </c>
      <c r="H439" s="35">
        <f>[1]basis!Z436</f>
        <v>43720</v>
      </c>
    </row>
    <row r="440" spans="1:8" s="15" customFormat="1" x14ac:dyDescent="0.25">
      <c r="A440" s="31" t="s">
        <v>1116</v>
      </c>
      <c r="B440" s="31" t="str">
        <f>[1]basis!P437</f>
        <v>Vlaams-Brabant</v>
      </c>
      <c r="C440" s="31" t="str">
        <f>[1]basis!N437</f>
        <v>Leuven</v>
      </c>
      <c r="D440" s="31" t="str">
        <f>[1]basis!D437</f>
        <v>Alvinnenberg</v>
      </c>
      <c r="E440" s="31" t="str">
        <f>[1]basis!F437</f>
        <v>Wit huis</v>
      </c>
      <c r="F440" s="31" t="str">
        <f>[1]basis!G437</f>
        <v>Zonneboiler</v>
      </c>
      <c r="G440" s="34">
        <f>[1]basis!H437</f>
        <v>8043.0000000000009</v>
      </c>
      <c r="H440" s="35">
        <f>[1]basis!Z437</f>
        <v>43720</v>
      </c>
    </row>
    <row r="441" spans="1:8" s="15" customFormat="1" x14ac:dyDescent="0.25">
      <c r="A441" s="31" t="s">
        <v>1117</v>
      </c>
      <c r="B441" s="31" t="str">
        <f>[1]basis!P438</f>
        <v>West-Vlaanderen</v>
      </c>
      <c r="C441" s="31" t="str">
        <f>[1]basis!N438</f>
        <v>Gistel</v>
      </c>
      <c r="D441" s="31" t="str">
        <f>[1]basis!D438</f>
        <v>Arcade</v>
      </c>
      <c r="E441" s="31" t="str">
        <f>[1]basis!F438</f>
        <v>Arcade - Indigo</v>
      </c>
      <c r="F441" s="31" t="str">
        <f>[1]basis!G438</f>
        <v>Isoleren leidingen</v>
      </c>
      <c r="G441" s="34">
        <f>[1]basis!H438</f>
        <v>99</v>
      </c>
      <c r="H441" s="35">
        <f>[1]basis!Z438</f>
        <v>43720</v>
      </c>
    </row>
    <row r="442" spans="1:8" s="15" customFormat="1" x14ac:dyDescent="0.25">
      <c r="A442" s="31" t="s">
        <v>1118</v>
      </c>
      <c r="B442" s="31" t="str">
        <f>[1]basis!P439</f>
        <v>West-Vlaanderen</v>
      </c>
      <c r="C442" s="31" t="str">
        <f>[1]basis!N439</f>
        <v>Gistel</v>
      </c>
      <c r="D442" s="31" t="str">
        <f>[1]basis!D439</f>
        <v>Arcade</v>
      </c>
      <c r="E442" s="31" t="str">
        <f>[1]basis!F439</f>
        <v>Arcade - Indigo</v>
      </c>
      <c r="F442" s="31" t="str">
        <f>[1]basis!G439</f>
        <v>Relighting/relamping</v>
      </c>
      <c r="G442" s="34">
        <f>[1]basis!H439</f>
        <v>1400</v>
      </c>
      <c r="H442" s="35">
        <f>[1]basis!Z439</f>
        <v>43720</v>
      </c>
    </row>
    <row r="443" spans="1:8" s="15" customFormat="1" x14ac:dyDescent="0.25">
      <c r="A443" s="31" t="s">
        <v>1119</v>
      </c>
      <c r="B443" s="31" t="str">
        <f>[1]basis!P440</f>
        <v>West-Vlaanderen</v>
      </c>
      <c r="C443" s="31" t="str">
        <f>[1]basis!N440</f>
        <v>Gistel</v>
      </c>
      <c r="D443" s="31" t="str">
        <f>[1]basis!D440</f>
        <v>Arcade</v>
      </c>
      <c r="E443" s="31" t="str">
        <f>[1]basis!F440</f>
        <v>Arcade - TCK Lithops</v>
      </c>
      <c r="F443" s="31" t="str">
        <f>[1]basis!G440</f>
        <v>Isoleren leidingen</v>
      </c>
      <c r="G443" s="34">
        <f>[1]basis!H440</f>
        <v>71</v>
      </c>
      <c r="H443" s="35">
        <f>[1]basis!Z440</f>
        <v>43720</v>
      </c>
    </row>
    <row r="444" spans="1:8" s="15" customFormat="1" x14ac:dyDescent="0.25">
      <c r="A444" s="31" t="s">
        <v>1120</v>
      </c>
      <c r="B444" s="31" t="str">
        <f>[1]basis!P441</f>
        <v>West-Vlaanderen</v>
      </c>
      <c r="C444" s="31" t="str">
        <f>[1]basis!N441</f>
        <v>Gistel</v>
      </c>
      <c r="D444" s="31" t="str">
        <f>[1]basis!D441</f>
        <v>Arcade</v>
      </c>
      <c r="E444" s="31" t="str">
        <f>[1]basis!F441</f>
        <v>Arcade - TCK Lithops</v>
      </c>
      <c r="F444" s="31" t="str">
        <f>[1]basis!G441</f>
        <v>Relighting/relamping</v>
      </c>
      <c r="G444" s="34">
        <f>[1]basis!H441</f>
        <v>1963</v>
      </c>
      <c r="H444" s="35">
        <f>[1]basis!Z441</f>
        <v>43720</v>
      </c>
    </row>
    <row r="445" spans="1:8" s="15" customFormat="1" x14ac:dyDescent="0.25">
      <c r="A445" s="31" t="s">
        <v>1121</v>
      </c>
      <c r="B445" s="31" t="str">
        <f>[1]basis!P442</f>
        <v>West-Vlaanderen</v>
      </c>
      <c r="C445" s="31" t="str">
        <f>[1]basis!N442</f>
        <v>Gistel</v>
      </c>
      <c r="D445" s="31" t="str">
        <f>[1]basis!D442</f>
        <v>Arcade</v>
      </c>
      <c r="E445" s="31" t="str">
        <f>[1]basis!F442</f>
        <v>Arcade - TCK Lithops</v>
      </c>
      <c r="F445" s="31" t="str">
        <f>[1]basis!G442</f>
        <v>Relighting/relamping</v>
      </c>
      <c r="G445" s="34">
        <f>[1]basis!H442</f>
        <v>256</v>
      </c>
      <c r="H445" s="35">
        <f>[1]basis!Z442</f>
        <v>43720</v>
      </c>
    </row>
    <row r="446" spans="1:8" s="15" customFormat="1" x14ac:dyDescent="0.25">
      <c r="A446" s="31" t="s">
        <v>1122</v>
      </c>
      <c r="B446" s="31" t="str">
        <f>[1]basis!P443</f>
        <v>Oost-Vlaanderen</v>
      </c>
      <c r="C446" s="31" t="str">
        <f>[1]basis!N443</f>
        <v>Buggenhout</v>
      </c>
      <c r="D446" s="31" t="str">
        <f>[1]basis!D443</f>
        <v>Avalon</v>
      </c>
      <c r="E446" s="31" t="str">
        <f>[1]basis!F443</f>
        <v>Klooster</v>
      </c>
      <c r="F446" s="31" t="str">
        <f>[1]basis!G443</f>
        <v>Relighting/relamping</v>
      </c>
      <c r="G446" s="34">
        <f>[1]basis!H443</f>
        <v>3625</v>
      </c>
      <c r="H446" s="35">
        <f>[1]basis!Z443</f>
        <v>43724</v>
      </c>
    </row>
    <row r="447" spans="1:8" s="15" customFormat="1" x14ac:dyDescent="0.25">
      <c r="A447" s="31" t="s">
        <v>1123</v>
      </c>
      <c r="B447" s="31" t="str">
        <f>[1]basis!P444</f>
        <v>Oost-Vlaanderen</v>
      </c>
      <c r="C447" s="31" t="str">
        <f>[1]basis!N444</f>
        <v>Gent</v>
      </c>
      <c r="D447" s="31" t="str">
        <f>[1]basis!D444</f>
        <v>Begeleidingscentrum Stappen</v>
      </c>
      <c r="E447" s="31" t="str">
        <f>[1]basis!F444</f>
        <v>COMPOT</v>
      </c>
      <c r="F447" s="31" t="str">
        <f>[1]basis!G444</f>
        <v>Stookplaatsrenovatie</v>
      </c>
      <c r="G447" s="34">
        <f>[1]basis!H444</f>
        <v>6128.79</v>
      </c>
      <c r="H447" s="35">
        <f>[1]basis!Z444</f>
        <v>43720</v>
      </c>
    </row>
    <row r="448" spans="1:8" s="15" customFormat="1" x14ac:dyDescent="0.25">
      <c r="A448" s="31" t="s">
        <v>1124</v>
      </c>
      <c r="B448" s="31" t="str">
        <f>[1]basis!P445</f>
        <v>Brussel Hoofdstedelijk Gewest</v>
      </c>
      <c r="C448" s="31" t="str">
        <f>[1]basis!N445</f>
        <v>Anderlecht</v>
      </c>
      <c r="D448" s="31" t="str">
        <f>[1]basis!D445</f>
        <v>Centrum Ambulante Diensten</v>
      </c>
      <c r="E448" s="31" t="str">
        <f>[1]basis!F445</f>
        <v>Boei 1</v>
      </c>
      <c r="F448" s="31" t="str">
        <f>[1]basis!G445</f>
        <v>Dakisolatie</v>
      </c>
      <c r="G448" s="34">
        <f>[1]basis!H445</f>
        <v>2080.8000000000002</v>
      </c>
      <c r="H448" s="35">
        <f>[1]basis!Z445</f>
        <v>43720</v>
      </c>
    </row>
    <row r="449" spans="1:8" s="15" customFormat="1" x14ac:dyDescent="0.25">
      <c r="A449" s="31" t="s">
        <v>1125</v>
      </c>
      <c r="B449" s="31" t="str">
        <f>[1]basis!P446</f>
        <v>Brussel Hoofdstedelijk Gewest</v>
      </c>
      <c r="C449" s="31" t="str">
        <f>[1]basis!N446</f>
        <v>Anderlecht</v>
      </c>
      <c r="D449" s="31" t="str">
        <f>[1]basis!D446</f>
        <v>Centrum Ambulante Diensten</v>
      </c>
      <c r="E449" s="31" t="str">
        <f>[1]basis!F446</f>
        <v>Boei 1</v>
      </c>
      <c r="F449" s="31" t="str">
        <f>[1]basis!G446</f>
        <v>Muurisolatie</v>
      </c>
      <c r="G449" s="34">
        <f>[1]basis!H446</f>
        <v>5145</v>
      </c>
      <c r="H449" s="35">
        <f>[1]basis!Z446</f>
        <v>43720</v>
      </c>
    </row>
    <row r="450" spans="1:8" s="15" customFormat="1" x14ac:dyDescent="0.25">
      <c r="A450" s="31" t="s">
        <v>1126</v>
      </c>
      <c r="B450" s="31" t="str">
        <f>[1]basis!P447</f>
        <v>Brussel Hoofdstedelijk Gewest</v>
      </c>
      <c r="C450" s="31" t="str">
        <f>[1]basis!N447</f>
        <v>Anderlecht</v>
      </c>
      <c r="D450" s="31" t="str">
        <f>[1]basis!D447</f>
        <v>Centrum Ambulante Diensten</v>
      </c>
      <c r="E450" s="31" t="str">
        <f>[1]basis!F447</f>
        <v>Boei 1</v>
      </c>
      <c r="F450" s="31" t="str">
        <f>[1]basis!G447</f>
        <v>Renovatie SWW</v>
      </c>
      <c r="G450" s="34">
        <f>[1]basis!H447</f>
        <v>1399.2</v>
      </c>
      <c r="H450" s="35">
        <f>[1]basis!Z447</f>
        <v>43720</v>
      </c>
    </row>
    <row r="451" spans="1:8" s="15" customFormat="1" x14ac:dyDescent="0.25">
      <c r="A451" s="31" t="s">
        <v>1127</v>
      </c>
      <c r="B451" s="31" t="str">
        <f>[1]basis!P448</f>
        <v>Brussel Hoofdstedelijk Gewest</v>
      </c>
      <c r="C451" s="31" t="str">
        <f>[1]basis!N448</f>
        <v>Anderlecht</v>
      </c>
      <c r="D451" s="31" t="str">
        <f>[1]basis!D448</f>
        <v>Centrum Ambulante Diensten</v>
      </c>
      <c r="E451" s="31" t="str">
        <f>[1]basis!F448</f>
        <v>Boei 3</v>
      </c>
      <c r="F451" s="31" t="str">
        <f>[1]basis!G448</f>
        <v>Muurisolatie</v>
      </c>
      <c r="G451" s="34">
        <f>[1]basis!H448</f>
        <v>6615</v>
      </c>
      <c r="H451" s="35">
        <f>[1]basis!Z448</f>
        <v>43720</v>
      </c>
    </row>
    <row r="452" spans="1:8" s="15" customFormat="1" x14ac:dyDescent="0.25">
      <c r="A452" s="31" t="s">
        <v>1128</v>
      </c>
      <c r="B452" s="31" t="str">
        <f>[1]basis!P449</f>
        <v>Brussel Hoofdstedelijk Gewest</v>
      </c>
      <c r="C452" s="31" t="str">
        <f>[1]basis!N449</f>
        <v>Anderlecht</v>
      </c>
      <c r="D452" s="31" t="str">
        <f>[1]basis!D449</f>
        <v>Centrum Ambulante Diensten</v>
      </c>
      <c r="E452" s="31" t="str">
        <f>[1]basis!F449</f>
        <v>Boei 3</v>
      </c>
      <c r="F452" s="31" t="str">
        <f>[1]basis!G449</f>
        <v>Stookplaatsrenovatie</v>
      </c>
      <c r="G452" s="34">
        <f>[1]basis!H449</f>
        <v>4251</v>
      </c>
      <c r="H452" s="35">
        <f>[1]basis!Z449</f>
        <v>43720</v>
      </c>
    </row>
    <row r="453" spans="1:8" s="15" customFormat="1" x14ac:dyDescent="0.25">
      <c r="A453" s="31" t="s">
        <v>1129</v>
      </c>
      <c r="B453" s="31" t="str">
        <f>[1]basis!P450</f>
        <v>West-Vlaanderen</v>
      </c>
      <c r="C453" s="31" t="str">
        <f>[1]basis!N450</f>
        <v>Kortrijk</v>
      </c>
      <c r="D453" s="31" t="str">
        <f>[1]basis!D450</f>
        <v>Centrum Jongeren- En Gezinsbegeleiding Van Zuid-West-Vlaanderen</v>
      </c>
      <c r="E453" s="31" t="str">
        <f>[1]basis!F450</f>
        <v>Cohesie</v>
      </c>
      <c r="F453" s="31" t="str">
        <f>[1]basis!G450</f>
        <v>Relighting/relamping</v>
      </c>
      <c r="G453" s="34">
        <f>[1]basis!H450</f>
        <v>10357.799999999999</v>
      </c>
      <c r="H453" s="35">
        <f>[1]basis!Z450</f>
        <v>43717</v>
      </c>
    </row>
    <row r="454" spans="1:8" s="15" customFormat="1" x14ac:dyDescent="0.25">
      <c r="A454" s="31" t="s">
        <v>1130</v>
      </c>
      <c r="B454" s="31" t="str">
        <f>[1]basis!P451</f>
        <v>Antwerpen</v>
      </c>
      <c r="C454" s="31" t="str">
        <f>[1]basis!N451</f>
        <v>Antwerpen</v>
      </c>
      <c r="D454" s="31" t="str">
        <f>[1]basis!D451</f>
        <v>De Kleine Vos</v>
      </c>
      <c r="E454" s="31" t="str">
        <f>[1]basis!F451</f>
        <v>De Kleine Vos Washuis</v>
      </c>
      <c r="F454" s="31" t="str">
        <f>[1]basis!G451</f>
        <v>Isoleren pompen/kranen/hydraulica</v>
      </c>
      <c r="G454" s="34">
        <f>[1]basis!H451</f>
        <v>930</v>
      </c>
      <c r="H454" s="35">
        <f>[1]basis!Z451</f>
        <v>43717</v>
      </c>
    </row>
    <row r="455" spans="1:8" s="15" customFormat="1" x14ac:dyDescent="0.25">
      <c r="A455" s="31" t="s">
        <v>1131</v>
      </c>
      <c r="B455" s="31" t="str">
        <f>[1]basis!P452</f>
        <v>Antwerpen</v>
      </c>
      <c r="C455" s="31" t="str">
        <f>[1]basis!N452</f>
        <v>Antwerpen</v>
      </c>
      <c r="D455" s="31" t="str">
        <f>[1]basis!D452</f>
        <v>De Kleine Vos</v>
      </c>
      <c r="E455" s="31" t="str">
        <f>[1]basis!F452</f>
        <v>De Kleine Vos Washuis</v>
      </c>
      <c r="F455" s="31" t="str">
        <f>[1]basis!G452</f>
        <v>Overige</v>
      </c>
      <c r="G455" s="34">
        <f>[1]basis!H452</f>
        <v>150</v>
      </c>
      <c r="H455" s="35">
        <f>[1]basis!Z452</f>
        <v>43717</v>
      </c>
    </row>
    <row r="456" spans="1:8" s="15" customFormat="1" x14ac:dyDescent="0.25">
      <c r="A456" s="31" t="s">
        <v>1132</v>
      </c>
      <c r="B456" s="31" t="str">
        <f>[1]basis!P453</f>
        <v>Antwerpen</v>
      </c>
      <c r="C456" s="31" t="str">
        <f>[1]basis!N453</f>
        <v>Antwerpen</v>
      </c>
      <c r="D456" s="31" t="str">
        <f>[1]basis!D453</f>
        <v>De Kleine Vos</v>
      </c>
      <c r="E456" s="31" t="str">
        <f>[1]basis!F453</f>
        <v>De Kleine Vos Washuis</v>
      </c>
      <c r="F456" s="31" t="str">
        <f>[1]basis!G453</f>
        <v>Relighting/relamping</v>
      </c>
      <c r="G456" s="34">
        <f>[1]basis!H453</f>
        <v>1620</v>
      </c>
      <c r="H456" s="35">
        <f>[1]basis!Z453</f>
        <v>43717</v>
      </c>
    </row>
    <row r="457" spans="1:8" s="15" customFormat="1" x14ac:dyDescent="0.25">
      <c r="A457" s="31" t="s">
        <v>1133</v>
      </c>
      <c r="B457" s="31" t="str">
        <f>[1]basis!P454</f>
        <v>Antwerpen</v>
      </c>
      <c r="C457" s="31" t="str">
        <f>[1]basis!N454</f>
        <v>Antwerpen</v>
      </c>
      <c r="D457" s="31" t="str">
        <f>[1]basis!D454</f>
        <v>De Kleine Vos</v>
      </c>
      <c r="E457" s="31" t="str">
        <f>[1]basis!F454</f>
        <v>De Kleine Vos Washuis</v>
      </c>
      <c r="F457" s="31" t="str">
        <f>[1]basis!G454</f>
        <v>Relighting/relamping</v>
      </c>
      <c r="G457" s="34">
        <f>[1]basis!H454</f>
        <v>58</v>
      </c>
      <c r="H457" s="35">
        <f>[1]basis!Z454</f>
        <v>43717</v>
      </c>
    </row>
    <row r="458" spans="1:8" s="15" customFormat="1" x14ac:dyDescent="0.25">
      <c r="A458" s="31" t="s">
        <v>1134</v>
      </c>
      <c r="B458" s="31" t="str">
        <f>[1]basis!P455</f>
        <v>Oost-Vlaanderen</v>
      </c>
      <c r="C458" s="31" t="str">
        <f>[1]basis!N455</f>
        <v>Deinze</v>
      </c>
      <c r="D458" s="31" t="str">
        <f>[1]basis!D455</f>
        <v>De Vierklaver</v>
      </c>
      <c r="E458" s="31" t="str">
        <f>[1]basis!F455</f>
        <v>Landegem blok B</v>
      </c>
      <c r="F458" s="31" t="str">
        <f>[1]basis!G455</f>
        <v>Renovatie ventilatie</v>
      </c>
      <c r="G458" s="34">
        <f>[1]basis!H455</f>
        <v>473</v>
      </c>
      <c r="H458" s="35">
        <f>[1]basis!Z455</f>
        <v>43720</v>
      </c>
    </row>
    <row r="459" spans="1:8" s="15" customFormat="1" x14ac:dyDescent="0.25">
      <c r="A459" s="31" t="s">
        <v>1135</v>
      </c>
      <c r="B459" s="31" t="str">
        <f>[1]basis!P456</f>
        <v>Oost-Vlaanderen</v>
      </c>
      <c r="C459" s="31" t="str">
        <f>[1]basis!N456</f>
        <v>Deinze</v>
      </c>
      <c r="D459" s="31" t="str">
        <f>[1]basis!D456</f>
        <v>De Vierklaver</v>
      </c>
      <c r="E459" s="31" t="str">
        <f>[1]basis!F456</f>
        <v>Landegem blok B</v>
      </c>
      <c r="F459" s="31" t="str">
        <f>[1]basis!G456</f>
        <v>Stookplaatsrenovatie</v>
      </c>
      <c r="G459" s="34">
        <f>[1]basis!H456</f>
        <v>157800</v>
      </c>
      <c r="H459" s="35">
        <f>[1]basis!Z456</f>
        <v>43720</v>
      </c>
    </row>
    <row r="460" spans="1:8" s="15" customFormat="1" x14ac:dyDescent="0.25">
      <c r="A460" s="31" t="s">
        <v>1136</v>
      </c>
      <c r="B460" s="31" t="str">
        <f>[1]basis!P457</f>
        <v>Oost-Vlaanderen</v>
      </c>
      <c r="C460" s="31" t="str">
        <f>[1]basis!N457</f>
        <v>Deinze</v>
      </c>
      <c r="D460" s="31" t="str">
        <f>[1]basis!D457</f>
        <v>De Vierklaver</v>
      </c>
      <c r="E460" s="31" t="str">
        <f>[1]basis!F457</f>
        <v>Landegem blok B</v>
      </c>
      <c r="F460" s="31" t="str">
        <f>[1]basis!G457</f>
        <v>WKK</v>
      </c>
      <c r="G460" s="34">
        <f>[1]basis!H457</f>
        <v>21184</v>
      </c>
      <c r="H460" s="35">
        <f>[1]basis!Z457</f>
        <v>43720</v>
      </c>
    </row>
    <row r="461" spans="1:8" s="15" customFormat="1" x14ac:dyDescent="0.25">
      <c r="A461" s="31" t="s">
        <v>1137</v>
      </c>
      <c r="B461" s="31" t="str">
        <f>[1]basis!P458</f>
        <v>West-Vlaanderen</v>
      </c>
      <c r="C461" s="31" t="str">
        <f>[1]basis!N458</f>
        <v>Hooglede</v>
      </c>
      <c r="D461" s="31" t="str">
        <f>[1]basis!D458</f>
        <v>Dominiek Savio Instituut, Centrum Voor Personen Met Een Handicap</v>
      </c>
      <c r="E461" s="31" t="str">
        <f>[1]basis!F458</f>
        <v>Boskant Kouter</v>
      </c>
      <c r="F461" s="31" t="str">
        <f>[1]basis!G458</f>
        <v>Dakisolatie</v>
      </c>
      <c r="G461" s="34">
        <f>[1]basis!H458</f>
        <v>32112.000000000004</v>
      </c>
      <c r="H461" s="35">
        <f>[1]basis!Z458</f>
        <v>43720</v>
      </c>
    </row>
    <row r="462" spans="1:8" s="15" customFormat="1" x14ac:dyDescent="0.25">
      <c r="A462" s="31" t="s">
        <v>1138</v>
      </c>
      <c r="B462" s="31" t="str">
        <f>[1]basis!P459</f>
        <v>Antwerpen</v>
      </c>
      <c r="C462" s="31" t="str">
        <f>[1]basis!N459</f>
        <v>Mechelen</v>
      </c>
      <c r="D462" s="31" t="str">
        <f>[1]basis!D459</f>
        <v>Emmaüs</v>
      </c>
      <c r="E462" s="31" t="str">
        <f>[1]basis!F459</f>
        <v>DVC Zevenbergen (Maretak DC)</v>
      </c>
      <c r="F462" s="31" t="str">
        <f>[1]basis!G459</f>
        <v>Stookplaatsrenovatie</v>
      </c>
      <c r="G462" s="34">
        <f>[1]basis!H459</f>
        <v>16547</v>
      </c>
      <c r="H462" s="35">
        <f>[1]basis!Z459</f>
        <v>43717</v>
      </c>
    </row>
    <row r="463" spans="1:8" s="15" customFormat="1" x14ac:dyDescent="0.25">
      <c r="A463" s="31" t="s">
        <v>1139</v>
      </c>
      <c r="B463" s="31" t="str">
        <f>[1]basis!P460</f>
        <v>Antwerpen</v>
      </c>
      <c r="C463" s="31" t="str">
        <f>[1]basis!N460</f>
        <v>Mechelen</v>
      </c>
      <c r="D463" s="31" t="str">
        <f>[1]basis!D460</f>
        <v>Emmaüs</v>
      </c>
      <c r="E463" s="31" t="str">
        <f>[1]basis!F460</f>
        <v>DVC Zevenbergen (Schawijk)</v>
      </c>
      <c r="F463" s="31" t="str">
        <f>[1]basis!G460</f>
        <v>Relighting/relamping</v>
      </c>
      <c r="G463" s="34">
        <f>[1]basis!H460</f>
        <v>7171</v>
      </c>
      <c r="H463" s="35">
        <f>[1]basis!Z460</f>
        <v>43717</v>
      </c>
    </row>
    <row r="464" spans="1:8" s="15" customFormat="1" x14ac:dyDescent="0.25">
      <c r="A464" s="31" t="s">
        <v>1140</v>
      </c>
      <c r="B464" s="31" t="str">
        <f>[1]basis!P461</f>
        <v>Antwerpen</v>
      </c>
      <c r="C464" s="31" t="str">
        <f>[1]basis!N461</f>
        <v>Mechelen</v>
      </c>
      <c r="D464" s="31" t="str">
        <f>[1]basis!D461</f>
        <v>Emmaüs</v>
      </c>
      <c r="E464" s="31" t="str">
        <f>[1]basis!F461</f>
        <v>DVC Zevenbergen (Schawijk)</v>
      </c>
      <c r="F464" s="31" t="str">
        <f>[1]basis!G461</f>
        <v>Renovatie ventilatie</v>
      </c>
      <c r="G464" s="34">
        <f>[1]basis!H461</f>
        <v>39000</v>
      </c>
      <c r="H464" s="35">
        <f>[1]basis!Z461</f>
        <v>43717</v>
      </c>
    </row>
    <row r="465" spans="1:8" s="15" customFormat="1" x14ac:dyDescent="0.25">
      <c r="A465" s="31" t="s">
        <v>1141</v>
      </c>
      <c r="B465" s="31" t="str">
        <f>[1]basis!P462</f>
        <v>Antwerpen</v>
      </c>
      <c r="C465" s="31" t="str">
        <f>[1]basis!N462</f>
        <v>Mechelen</v>
      </c>
      <c r="D465" s="31" t="str">
        <f>[1]basis!D462</f>
        <v>Emmaüs</v>
      </c>
      <c r="E465" s="31" t="str">
        <f>[1]basis!F462</f>
        <v>Monnikenheide (hoofdgebouw)</v>
      </c>
      <c r="F465" s="31" t="str">
        <f>[1]basis!G462</f>
        <v>Overige opwekking</v>
      </c>
      <c r="G465" s="34">
        <f>[1]basis!H462</f>
        <v>39000</v>
      </c>
      <c r="H465" s="35">
        <f>[1]basis!Z462</f>
        <v>43717</v>
      </c>
    </row>
    <row r="466" spans="1:8" s="15" customFormat="1" x14ac:dyDescent="0.25">
      <c r="A466" s="31" t="s">
        <v>1142</v>
      </c>
      <c r="B466" s="31" t="str">
        <f>[1]basis!P463</f>
        <v>Antwerpen</v>
      </c>
      <c r="C466" s="31" t="str">
        <f>[1]basis!N463</f>
        <v>Mechelen</v>
      </c>
      <c r="D466" s="31" t="str">
        <f>[1]basis!D463</f>
        <v>Emmaüs</v>
      </c>
      <c r="E466" s="31" t="str">
        <f>[1]basis!F463</f>
        <v>Monnikenheide (hoofdgebouw)</v>
      </c>
      <c r="F466" s="31" t="str">
        <f>[1]basis!G463</f>
        <v>Renovatie SWW</v>
      </c>
      <c r="G466" s="34">
        <f>[1]basis!H463</f>
        <v>15300</v>
      </c>
      <c r="H466" s="35">
        <f>[1]basis!Z463</f>
        <v>43717</v>
      </c>
    </row>
    <row r="467" spans="1:8" s="15" customFormat="1" x14ac:dyDescent="0.25">
      <c r="A467" s="31" t="s">
        <v>1143</v>
      </c>
      <c r="B467" s="31" t="str">
        <f>[1]basis!P464</f>
        <v>Antwerpen</v>
      </c>
      <c r="C467" s="31" t="str">
        <f>[1]basis!N464</f>
        <v>Mechelen</v>
      </c>
      <c r="D467" s="31" t="str">
        <f>[1]basis!D464</f>
        <v>Emmaüs</v>
      </c>
      <c r="E467" s="31" t="str">
        <f>[1]basis!F464</f>
        <v>Monnikenheide (hoofdgebouw)</v>
      </c>
      <c r="F467" s="31" t="str">
        <f>[1]basis!G464</f>
        <v>Renovatie SWW</v>
      </c>
      <c r="G467" s="34">
        <f>[1]basis!H464</f>
        <v>34</v>
      </c>
      <c r="H467" s="35">
        <f>[1]basis!Z464</f>
        <v>43717</v>
      </c>
    </row>
    <row r="468" spans="1:8" s="15" customFormat="1" x14ac:dyDescent="0.25">
      <c r="A468" s="31" t="s">
        <v>1144</v>
      </c>
      <c r="B468" s="31" t="str">
        <f>[1]basis!P465</f>
        <v>Antwerpen</v>
      </c>
      <c r="C468" s="31" t="str">
        <f>[1]basis!N465</f>
        <v>Mechelen</v>
      </c>
      <c r="D468" s="31" t="str">
        <f>[1]basis!D465</f>
        <v>Emmaüs</v>
      </c>
      <c r="E468" s="31" t="str">
        <f>[1]basis!F465</f>
        <v>Monnikenheide (Wasserij)</v>
      </c>
      <c r="F468" s="31" t="str">
        <f>[1]basis!G465</f>
        <v>Overige</v>
      </c>
      <c r="G468" s="34">
        <f>[1]basis!H465</f>
        <v>72</v>
      </c>
      <c r="H468" s="35">
        <f>[1]basis!Z465</f>
        <v>43717</v>
      </c>
    </row>
    <row r="469" spans="1:8" s="15" customFormat="1" x14ac:dyDescent="0.25">
      <c r="A469" s="31" t="s">
        <v>1145</v>
      </c>
      <c r="B469" s="31" t="str">
        <f>[1]basis!P466</f>
        <v>Antwerpen</v>
      </c>
      <c r="C469" s="31" t="str">
        <f>[1]basis!N466</f>
        <v>Mechelen</v>
      </c>
      <c r="D469" s="31" t="str">
        <f>[1]basis!D466</f>
        <v>Emmaüs</v>
      </c>
      <c r="E469" s="31" t="str">
        <f>[1]basis!F466</f>
        <v>Monnikenheide (Wasserij)</v>
      </c>
      <c r="F469" s="31" t="str">
        <f>[1]basis!G466</f>
        <v>Renovatie SWW</v>
      </c>
      <c r="G469" s="34">
        <f>[1]basis!H466</f>
        <v>240</v>
      </c>
      <c r="H469" s="35">
        <f>[1]basis!Z466</f>
        <v>43717</v>
      </c>
    </row>
    <row r="470" spans="1:8" s="15" customFormat="1" x14ac:dyDescent="0.25">
      <c r="A470" s="31" t="s">
        <v>1146</v>
      </c>
      <c r="B470" s="31" t="str">
        <f>[1]basis!P467</f>
        <v>Antwerpen</v>
      </c>
      <c r="C470" s="31" t="str">
        <f>[1]basis!N467</f>
        <v>Mechelen</v>
      </c>
      <c r="D470" s="31" t="str">
        <f>[1]basis!D467</f>
        <v>Emmaüs</v>
      </c>
      <c r="E470" s="31" t="str">
        <f>[1]basis!F467</f>
        <v>Monnikenheide (Zwembad)</v>
      </c>
      <c r="F470" s="31" t="str">
        <f>[1]basis!G467</f>
        <v>Overige</v>
      </c>
      <c r="G470" s="34">
        <f>[1]basis!H467</f>
        <v>4420</v>
      </c>
      <c r="H470" s="35">
        <f>[1]basis!Z467</f>
        <v>43717</v>
      </c>
    </row>
    <row r="471" spans="1:8" s="15" customFormat="1" x14ac:dyDescent="0.25">
      <c r="A471" s="31" t="s">
        <v>1147</v>
      </c>
      <c r="B471" s="31" t="str">
        <f>[1]basis!P468</f>
        <v>Antwerpen</v>
      </c>
      <c r="C471" s="31" t="str">
        <f>[1]basis!N468</f>
        <v>Lille</v>
      </c>
      <c r="D471" s="31" t="str">
        <f>[1]basis!D468</f>
        <v>Het Gielsbos</v>
      </c>
      <c r="E471" s="31" t="str">
        <f>[1]basis!F468</f>
        <v>Atelier Technische Dienst</v>
      </c>
      <c r="F471" s="31" t="str">
        <f>[1]basis!G468</f>
        <v>Monitoring</v>
      </c>
      <c r="G471" s="34">
        <f>[1]basis!H468</f>
        <v>2940</v>
      </c>
      <c r="H471" s="35">
        <f>[1]basis!Z468</f>
        <v>43717</v>
      </c>
    </row>
    <row r="472" spans="1:8" s="15" customFormat="1" x14ac:dyDescent="0.25">
      <c r="A472" s="31" t="s">
        <v>1148</v>
      </c>
      <c r="B472" s="31" t="str">
        <f>[1]basis!P469</f>
        <v>Antwerpen</v>
      </c>
      <c r="C472" s="31" t="str">
        <f>[1]basis!N469</f>
        <v>Lille</v>
      </c>
      <c r="D472" s="31" t="str">
        <f>[1]basis!D469</f>
        <v>Het Gielsbos</v>
      </c>
      <c r="E472" s="31" t="str">
        <f>[1]basis!F469</f>
        <v>Atelier Technische Dienst</v>
      </c>
      <c r="F472" s="31" t="str">
        <f>[1]basis!G469</f>
        <v>Muurisolatie</v>
      </c>
      <c r="G472" s="34">
        <f>[1]basis!H469</f>
        <v>4735</v>
      </c>
      <c r="H472" s="35">
        <f>[1]basis!Z469</f>
        <v>43717</v>
      </c>
    </row>
    <row r="473" spans="1:8" s="15" customFormat="1" x14ac:dyDescent="0.25">
      <c r="A473" s="31" t="s">
        <v>1149</v>
      </c>
      <c r="B473" s="31" t="str">
        <f>[1]basis!P470</f>
        <v>Antwerpen</v>
      </c>
      <c r="C473" s="31" t="str">
        <f>[1]basis!N470</f>
        <v>Lille</v>
      </c>
      <c r="D473" s="31" t="str">
        <f>[1]basis!D470</f>
        <v>Het Gielsbos</v>
      </c>
      <c r="E473" s="31" t="str">
        <f>[1]basis!F470</f>
        <v>Atelier Technische Dienst</v>
      </c>
      <c r="F473" s="31" t="str">
        <f>[1]basis!G470</f>
        <v>Relighting/relamping</v>
      </c>
      <c r="G473" s="34">
        <f>[1]basis!H470</f>
        <v>13500</v>
      </c>
      <c r="H473" s="35">
        <f>[1]basis!Z470</f>
        <v>43717</v>
      </c>
    </row>
    <row r="474" spans="1:8" s="15" customFormat="1" x14ac:dyDescent="0.25">
      <c r="A474" s="31" t="s">
        <v>1150</v>
      </c>
      <c r="B474" s="31" t="str">
        <f>[1]basis!P471</f>
        <v>Antwerpen</v>
      </c>
      <c r="C474" s="31" t="str">
        <f>[1]basis!N471</f>
        <v>Lille</v>
      </c>
      <c r="D474" s="31" t="str">
        <f>[1]basis!D471</f>
        <v>Het Gielsbos</v>
      </c>
      <c r="E474" s="31" t="str">
        <f>[1]basis!F471</f>
        <v>Atelier Technische Dienst</v>
      </c>
      <c r="F474" s="31" t="str">
        <f>[1]basis!G471</f>
        <v>Stookplaatsrenovatie</v>
      </c>
      <c r="G474" s="34">
        <f>[1]basis!H471</f>
        <v>12300</v>
      </c>
      <c r="H474" s="35">
        <f>[1]basis!Z471</f>
        <v>43717</v>
      </c>
    </row>
    <row r="475" spans="1:8" s="15" customFormat="1" x14ac:dyDescent="0.25">
      <c r="A475" s="31" t="s">
        <v>1151</v>
      </c>
      <c r="B475" s="31" t="str">
        <f>[1]basis!P472</f>
        <v>Antwerpen</v>
      </c>
      <c r="C475" s="31" t="str">
        <f>[1]basis!N472</f>
        <v>Lille</v>
      </c>
      <c r="D475" s="31" t="str">
        <f>[1]basis!D472</f>
        <v>Het Gielsbos</v>
      </c>
      <c r="E475" s="31" t="str">
        <f>[1]basis!F472</f>
        <v>Berthoutstraat</v>
      </c>
      <c r="F475" s="31" t="str">
        <f>[1]basis!G472</f>
        <v>Vervangen pompen</v>
      </c>
      <c r="G475" s="34">
        <f>[1]basis!H472</f>
        <v>3240</v>
      </c>
      <c r="H475" s="35">
        <f>[1]basis!Z472</f>
        <v>43717</v>
      </c>
    </row>
    <row r="476" spans="1:8" s="15" customFormat="1" x14ac:dyDescent="0.25">
      <c r="A476" s="31" t="s">
        <v>1152</v>
      </c>
      <c r="B476" s="31" t="str">
        <f>[1]basis!P473</f>
        <v>Antwerpen</v>
      </c>
      <c r="C476" s="31" t="str">
        <f>[1]basis!N473</f>
        <v>Lille</v>
      </c>
      <c r="D476" s="31" t="str">
        <f>[1]basis!D473</f>
        <v>Het Gielsbos</v>
      </c>
      <c r="E476" s="31" t="str">
        <f>[1]basis!F473</f>
        <v>Bisschopslaan</v>
      </c>
      <c r="F476" s="31" t="str">
        <f>[1]basis!G473</f>
        <v>Isoleren pompen/kranen/hydraulica</v>
      </c>
      <c r="G476" s="34">
        <f>[1]basis!H473</f>
        <v>900</v>
      </c>
      <c r="H476" s="35">
        <f>[1]basis!Z473</f>
        <v>43717</v>
      </c>
    </row>
    <row r="477" spans="1:8" s="15" customFormat="1" x14ac:dyDescent="0.25">
      <c r="A477" s="31" t="s">
        <v>1153</v>
      </c>
      <c r="B477" s="31" t="str">
        <f>[1]basis!P474</f>
        <v>Antwerpen</v>
      </c>
      <c r="C477" s="31" t="str">
        <f>[1]basis!N474</f>
        <v>Lille</v>
      </c>
      <c r="D477" s="31" t="str">
        <f>[1]basis!D474</f>
        <v>Het Gielsbos</v>
      </c>
      <c r="E477" s="31" t="str">
        <f>[1]basis!F474</f>
        <v>Bisschopslaan</v>
      </c>
      <c r="F477" s="31" t="str">
        <f>[1]basis!G474</f>
        <v>Relighting/relamping</v>
      </c>
      <c r="G477" s="34">
        <f>[1]basis!H474</f>
        <v>5730</v>
      </c>
      <c r="H477" s="35">
        <f>[1]basis!Z474</f>
        <v>43717</v>
      </c>
    </row>
    <row r="478" spans="1:8" s="15" customFormat="1" x14ac:dyDescent="0.25">
      <c r="A478" s="31" t="s">
        <v>1154</v>
      </c>
      <c r="B478" s="31" t="str">
        <f>[1]basis!P475</f>
        <v>Antwerpen</v>
      </c>
      <c r="C478" s="31" t="str">
        <f>[1]basis!N475</f>
        <v>Lille</v>
      </c>
      <c r="D478" s="31" t="str">
        <f>[1]basis!D475</f>
        <v>Het Gielsbos</v>
      </c>
      <c r="E478" s="31" t="str">
        <f>[1]basis!F475</f>
        <v>Bosheuvel</v>
      </c>
      <c r="F478" s="31" t="str">
        <f>[1]basis!G475</f>
        <v>Relighting/relamping</v>
      </c>
      <c r="G478" s="34">
        <f>[1]basis!H475</f>
        <v>1124</v>
      </c>
      <c r="H478" s="35">
        <f>[1]basis!Z475</f>
        <v>43717</v>
      </c>
    </row>
    <row r="479" spans="1:8" s="15" customFormat="1" x14ac:dyDescent="0.25">
      <c r="A479" s="31" t="s">
        <v>1155</v>
      </c>
      <c r="B479" s="31" t="str">
        <f>[1]basis!P476</f>
        <v>Antwerpen</v>
      </c>
      <c r="C479" s="31" t="str">
        <f>[1]basis!N476</f>
        <v>Lille</v>
      </c>
      <c r="D479" s="31" t="str">
        <f>[1]basis!D476</f>
        <v>Het Gielsbos</v>
      </c>
      <c r="E479" s="31" t="str">
        <f>[1]basis!F476</f>
        <v>Ergotherapie</v>
      </c>
      <c r="F479" s="31" t="str">
        <f>[1]basis!G476</f>
        <v>Regeltechn. verwarming</v>
      </c>
      <c r="G479" s="34">
        <f>[1]basis!H476</f>
        <v>1080</v>
      </c>
      <c r="H479" s="35">
        <f>[1]basis!Z476</f>
        <v>43717</v>
      </c>
    </row>
    <row r="480" spans="1:8" s="15" customFormat="1" x14ac:dyDescent="0.25">
      <c r="A480" s="31" t="s">
        <v>1156</v>
      </c>
      <c r="B480" s="31" t="str">
        <f>[1]basis!P477</f>
        <v>Antwerpen</v>
      </c>
      <c r="C480" s="31" t="str">
        <f>[1]basis!N477</f>
        <v>Lille</v>
      </c>
      <c r="D480" s="31" t="str">
        <f>[1]basis!D477</f>
        <v>Het Gielsbos</v>
      </c>
      <c r="E480" s="31" t="str">
        <f>[1]basis!F477</f>
        <v>Ergotherapie</v>
      </c>
      <c r="F480" s="31" t="str">
        <f>[1]basis!G477</f>
        <v>Relighting/relamping</v>
      </c>
      <c r="G480" s="34">
        <f>[1]basis!H477</f>
        <v>14400</v>
      </c>
      <c r="H480" s="35">
        <f>[1]basis!Z477</f>
        <v>43717</v>
      </c>
    </row>
    <row r="481" spans="1:8" s="15" customFormat="1" x14ac:dyDescent="0.25">
      <c r="A481" s="31" t="s">
        <v>1157</v>
      </c>
      <c r="B481" s="31" t="str">
        <f>[1]basis!P478</f>
        <v>Antwerpen</v>
      </c>
      <c r="C481" s="31" t="str">
        <f>[1]basis!N478</f>
        <v>Lille</v>
      </c>
      <c r="D481" s="31" t="str">
        <f>[1]basis!D478</f>
        <v>Het Gielsbos</v>
      </c>
      <c r="E481" s="31" t="str">
        <f>[1]basis!F478</f>
        <v>Ergotherapie</v>
      </c>
      <c r="F481" s="31" t="str">
        <f>[1]basis!G478</f>
        <v>Stookplaatsrenovatie</v>
      </c>
      <c r="G481" s="34">
        <f>[1]basis!H478</f>
        <v>1950</v>
      </c>
      <c r="H481" s="35">
        <f>[1]basis!Z478</f>
        <v>43717</v>
      </c>
    </row>
    <row r="482" spans="1:8" s="15" customFormat="1" x14ac:dyDescent="0.25">
      <c r="A482" s="31" t="s">
        <v>1158</v>
      </c>
      <c r="B482" s="31" t="str">
        <f>[1]basis!P479</f>
        <v>Antwerpen</v>
      </c>
      <c r="C482" s="31" t="str">
        <f>[1]basis!N479</f>
        <v>Lille</v>
      </c>
      <c r="D482" s="31" t="str">
        <f>[1]basis!D479</f>
        <v>Het Gielsbos</v>
      </c>
      <c r="E482" s="31" t="str">
        <f>[1]basis!F479</f>
        <v>Ontmoetingsgebouw</v>
      </c>
      <c r="F482" s="31" t="str">
        <f>[1]basis!G479</f>
        <v>Regeltechn. verwarming</v>
      </c>
      <c r="G482" s="34">
        <f>[1]basis!H479</f>
        <v>14400</v>
      </c>
      <c r="H482" s="35">
        <f>[1]basis!Z479</f>
        <v>43717</v>
      </c>
    </row>
    <row r="483" spans="1:8" s="15" customFormat="1" x14ac:dyDescent="0.25">
      <c r="A483" s="31" t="s">
        <v>1159</v>
      </c>
      <c r="B483" s="31" t="str">
        <f>[1]basis!P480</f>
        <v>Antwerpen</v>
      </c>
      <c r="C483" s="31" t="str">
        <f>[1]basis!N480</f>
        <v>Lille</v>
      </c>
      <c r="D483" s="31" t="str">
        <f>[1]basis!D480</f>
        <v>Het Gielsbos</v>
      </c>
      <c r="E483" s="31" t="str">
        <f>[1]basis!F480</f>
        <v>Ontmoetingsgebouw</v>
      </c>
      <c r="F483" s="31" t="str">
        <f>[1]basis!G480</f>
        <v>Relighting/relamping</v>
      </c>
      <c r="G483" s="34">
        <f>[1]basis!H480</f>
        <v>4620</v>
      </c>
      <c r="H483" s="35">
        <f>[1]basis!Z480</f>
        <v>43717</v>
      </c>
    </row>
    <row r="484" spans="1:8" s="15" customFormat="1" x14ac:dyDescent="0.25">
      <c r="A484" s="31" t="s">
        <v>1160</v>
      </c>
      <c r="B484" s="31" t="str">
        <f>[1]basis!P481</f>
        <v>Antwerpen</v>
      </c>
      <c r="C484" s="31" t="str">
        <f>[1]basis!N481</f>
        <v>Lille</v>
      </c>
      <c r="D484" s="31" t="str">
        <f>[1]basis!D481</f>
        <v>Het Gielsbos</v>
      </c>
      <c r="E484" s="31" t="str">
        <f>[1]basis!F481</f>
        <v>Rozendries woningen</v>
      </c>
      <c r="F484" s="31" t="str">
        <f>[1]basis!G481</f>
        <v>Relighting/relamping</v>
      </c>
      <c r="G484" s="34">
        <f>[1]basis!H481</f>
        <v>3815</v>
      </c>
      <c r="H484" s="35">
        <f>[1]basis!Z481</f>
        <v>43717</v>
      </c>
    </row>
    <row r="485" spans="1:8" s="15" customFormat="1" x14ac:dyDescent="0.25">
      <c r="A485" s="31" t="s">
        <v>1161</v>
      </c>
      <c r="B485" s="31" t="str">
        <f>[1]basis!P482</f>
        <v>Antwerpen</v>
      </c>
      <c r="C485" s="31" t="str">
        <f>[1]basis!N482</f>
        <v>Schilde</v>
      </c>
      <c r="D485" s="31" t="str">
        <f>[1]basis!D482</f>
        <v>Het Open Poortje</v>
      </c>
      <c r="E485" s="31" t="str">
        <f>[1]basis!F482</f>
        <v>Het Open Poortje VZW</v>
      </c>
      <c r="F485" s="31" t="str">
        <f>[1]basis!G482</f>
        <v>Isoleren pompen/kranen/hydraulica</v>
      </c>
      <c r="G485" s="34">
        <f>[1]basis!H482</f>
        <v>1380</v>
      </c>
      <c r="H485" s="35">
        <f>[1]basis!Z482</f>
        <v>43720</v>
      </c>
    </row>
    <row r="486" spans="1:8" s="15" customFormat="1" x14ac:dyDescent="0.25">
      <c r="A486" s="31" t="s">
        <v>1162</v>
      </c>
      <c r="B486" s="31" t="str">
        <f>[1]basis!P483</f>
        <v>Antwerpen</v>
      </c>
      <c r="C486" s="31" t="str">
        <f>[1]basis!N483</f>
        <v>Schilde</v>
      </c>
      <c r="D486" s="31" t="str">
        <f>[1]basis!D483</f>
        <v>Het Open Poortje</v>
      </c>
      <c r="E486" s="31" t="str">
        <f>[1]basis!F483</f>
        <v>Het Open Poortje VZW</v>
      </c>
      <c r="F486" s="31" t="str">
        <f>[1]basis!G483</f>
        <v>Overige</v>
      </c>
      <c r="G486" s="34">
        <f>[1]basis!H483</f>
        <v>162</v>
      </c>
      <c r="H486" s="35">
        <f>[1]basis!Z483</f>
        <v>43720</v>
      </c>
    </row>
    <row r="487" spans="1:8" s="15" customFormat="1" x14ac:dyDescent="0.25">
      <c r="A487" s="31" t="s">
        <v>1163</v>
      </c>
      <c r="B487" s="31" t="str">
        <f>[1]basis!P484</f>
        <v>Antwerpen</v>
      </c>
      <c r="C487" s="31" t="str">
        <f>[1]basis!N484</f>
        <v>Schilde</v>
      </c>
      <c r="D487" s="31" t="str">
        <f>[1]basis!D484</f>
        <v>Het Open Poortje</v>
      </c>
      <c r="E487" s="31" t="str">
        <f>[1]basis!F484</f>
        <v>Het Open Poortje VZW</v>
      </c>
      <c r="F487" s="31" t="str">
        <f>[1]basis!G484</f>
        <v>Regeltechn. verwarming</v>
      </c>
      <c r="G487" s="34">
        <f>[1]basis!H484</f>
        <v>67</v>
      </c>
      <c r="H487" s="35">
        <f>[1]basis!Z484</f>
        <v>43720</v>
      </c>
    </row>
    <row r="488" spans="1:8" s="15" customFormat="1" x14ac:dyDescent="0.25">
      <c r="A488" s="31" t="s">
        <v>1164</v>
      </c>
      <c r="B488" s="31" t="str">
        <f>[1]basis!P485</f>
        <v>Antwerpen</v>
      </c>
      <c r="C488" s="31" t="str">
        <f>[1]basis!N485</f>
        <v>Schilde</v>
      </c>
      <c r="D488" s="31" t="str">
        <f>[1]basis!D485</f>
        <v>Het Open Poortje</v>
      </c>
      <c r="E488" s="31" t="str">
        <f>[1]basis!F485</f>
        <v>Het Open Poortje VZW</v>
      </c>
      <c r="F488" s="31" t="str">
        <f>[1]basis!G485</f>
        <v>Relighting/relamping</v>
      </c>
      <c r="G488" s="34">
        <f>[1]basis!H485</f>
        <v>7500</v>
      </c>
      <c r="H488" s="35">
        <f>[1]basis!Z485</f>
        <v>43720</v>
      </c>
    </row>
    <row r="489" spans="1:8" s="15" customFormat="1" x14ac:dyDescent="0.25">
      <c r="A489" s="31" t="s">
        <v>1165</v>
      </c>
      <c r="B489" s="31" t="str">
        <f>[1]basis!P486</f>
        <v>Antwerpen</v>
      </c>
      <c r="C489" s="31" t="str">
        <f>[1]basis!N486</f>
        <v>Schilde</v>
      </c>
      <c r="D489" s="31" t="str">
        <f>[1]basis!D486</f>
        <v>Het Open Poortje</v>
      </c>
      <c r="E489" s="31" t="str">
        <f>[1]basis!F486</f>
        <v>Het Open Poortje VZW</v>
      </c>
      <c r="F489" s="31" t="str">
        <f>[1]basis!G486</f>
        <v>Stookplaatsrenovatie</v>
      </c>
      <c r="G489" s="34">
        <f>[1]basis!H486</f>
        <v>9726</v>
      </c>
      <c r="H489" s="35">
        <f>[1]basis!Z486</f>
        <v>43720</v>
      </c>
    </row>
    <row r="490" spans="1:8" s="15" customFormat="1" x14ac:dyDescent="0.25">
      <c r="A490" s="31" t="s">
        <v>1166</v>
      </c>
      <c r="B490" s="31" t="str">
        <f>[1]basis!P487</f>
        <v>Antwerpen</v>
      </c>
      <c r="C490" s="31" t="str">
        <f>[1]basis!N487</f>
        <v>Schilde</v>
      </c>
      <c r="D490" s="31" t="str">
        <f>[1]basis!D487</f>
        <v>Het Open Poortje</v>
      </c>
      <c r="E490" s="31" t="str">
        <f>[1]basis!F487</f>
        <v>Het Open Poortje VZW</v>
      </c>
      <c r="F490" s="31" t="str">
        <f>[1]basis!G487</f>
        <v>Vervangen pompen</v>
      </c>
      <c r="G490" s="34">
        <f>[1]basis!H487</f>
        <v>840</v>
      </c>
      <c r="H490" s="35">
        <f>[1]basis!Z487</f>
        <v>43720</v>
      </c>
    </row>
    <row r="491" spans="1:8" s="15" customFormat="1" x14ac:dyDescent="0.25">
      <c r="A491" s="31" t="s">
        <v>1167</v>
      </c>
      <c r="B491" s="31" t="str">
        <f>[1]basis!P488</f>
        <v>West-Vlaanderen</v>
      </c>
      <c r="C491" s="31" t="str">
        <f>[1]basis!N488</f>
        <v>Ieper</v>
      </c>
      <c r="D491" s="31" t="str">
        <f>[1]basis!D488</f>
        <v>Jan Yperman Ziekenhuis</v>
      </c>
      <c r="E491" s="31" t="str">
        <f>[1]basis!F488</f>
        <v>Jan Yperman ziekenhuis campus Ieper</v>
      </c>
      <c r="F491" s="31" t="str">
        <f>[1]basis!G488</f>
        <v>Overige</v>
      </c>
      <c r="G491" s="34">
        <f>[1]basis!H488</f>
        <v>34800</v>
      </c>
      <c r="H491" s="35">
        <f>[1]basis!Z488</f>
        <v>43724</v>
      </c>
    </row>
    <row r="492" spans="1:8" s="15" customFormat="1" x14ac:dyDescent="0.25">
      <c r="A492" s="31" t="s">
        <v>1168</v>
      </c>
      <c r="B492" s="31" t="str">
        <f>[1]basis!P489</f>
        <v>West-Vlaanderen</v>
      </c>
      <c r="C492" s="31" t="str">
        <f>[1]basis!N489</f>
        <v>Ieper</v>
      </c>
      <c r="D492" s="31" t="str">
        <f>[1]basis!D489</f>
        <v>Jan Yperman Ziekenhuis</v>
      </c>
      <c r="E492" s="31" t="str">
        <f>[1]basis!F489</f>
        <v>Jan Yperman ziekenhuis campus Ieper</v>
      </c>
      <c r="F492" s="31" t="str">
        <f>[1]basis!G489</f>
        <v>Verhogen luchtdichtheid</v>
      </c>
      <c r="G492" s="34">
        <f>[1]basis!H489</f>
        <v>72000</v>
      </c>
      <c r="H492" s="35">
        <f>[1]basis!Z489</f>
        <v>43724</v>
      </c>
    </row>
    <row r="493" spans="1:8" s="15" customFormat="1" x14ac:dyDescent="0.25">
      <c r="A493" s="31" t="s">
        <v>1169</v>
      </c>
      <c r="B493" s="31" t="str">
        <f>[1]basis!P490</f>
        <v>Antwerpen</v>
      </c>
      <c r="C493" s="31" t="str">
        <f>[1]basis!N490</f>
        <v>Geel</v>
      </c>
      <c r="D493" s="31" t="str">
        <f>[1]basis!D490</f>
        <v>Kinderdagverblijf De Augustientjes</v>
      </c>
      <c r="E493" s="31" t="str">
        <f>[1]basis!F490</f>
        <v>Kinderdagverblijf De Augustientjes</v>
      </c>
      <c r="F493" s="31" t="str">
        <f>[1]basis!G490</f>
        <v>Relighting/relamping</v>
      </c>
      <c r="G493" s="34">
        <f>[1]basis!H490</f>
        <v>7612</v>
      </c>
      <c r="H493" s="35">
        <f>[1]basis!Z490</f>
        <v>43724</v>
      </c>
    </row>
    <row r="494" spans="1:8" s="15" customFormat="1" x14ac:dyDescent="0.25">
      <c r="A494" s="31" t="s">
        <v>1170</v>
      </c>
      <c r="B494" s="31" t="str">
        <f>[1]basis!P491</f>
        <v>Antwerpen</v>
      </c>
      <c r="C494" s="31" t="str">
        <f>[1]basis!N491</f>
        <v>Geel</v>
      </c>
      <c r="D494" s="31" t="str">
        <f>[1]basis!D491</f>
        <v>Kinderdagverblijf De Augustientjes</v>
      </c>
      <c r="E494" s="31" t="str">
        <f>[1]basis!F491</f>
        <v>Kinderdagverblijf De Augustientjes</v>
      </c>
      <c r="F494" s="31" t="str">
        <f>[1]basis!G491</f>
        <v>Zonneboiler</v>
      </c>
      <c r="G494" s="34">
        <f>[1]basis!H491</f>
        <v>1661</v>
      </c>
      <c r="H494" s="35">
        <f>[1]basis!Z491</f>
        <v>43724</v>
      </c>
    </row>
    <row r="495" spans="1:8" s="15" customFormat="1" x14ac:dyDescent="0.25">
      <c r="A495" s="31" t="s">
        <v>1171</v>
      </c>
      <c r="B495" s="31" t="str">
        <f>[1]basis!P492</f>
        <v>West-Vlaanderen</v>
      </c>
      <c r="C495" s="31" t="str">
        <f>[1]basis!N492</f>
        <v>Menen</v>
      </c>
      <c r="D495" s="31" t="str">
        <f>[1]basis!D492</f>
        <v>Leiezicht</v>
      </c>
      <c r="E495" s="31" t="str">
        <f>[1]basis!F492</f>
        <v>Residentie Fievez-Beyens</v>
      </c>
      <c r="F495" s="31" t="str">
        <f>[1]basis!G492</f>
        <v>Relighting/relamping</v>
      </c>
      <c r="G495" s="34">
        <f>[1]basis!H492</f>
        <v>3639</v>
      </c>
      <c r="H495" s="35">
        <f>[1]basis!Z492</f>
        <v>43720</v>
      </c>
    </row>
    <row r="496" spans="1:8" s="15" customFormat="1" x14ac:dyDescent="0.25">
      <c r="A496" s="31" t="s">
        <v>1172</v>
      </c>
      <c r="B496" s="31" t="str">
        <f>[1]basis!P493</f>
        <v>West-Vlaanderen</v>
      </c>
      <c r="C496" s="31" t="str">
        <f>[1]basis!N493</f>
        <v>Menen</v>
      </c>
      <c r="D496" s="31" t="str">
        <f>[1]basis!D493</f>
        <v>Leiezicht</v>
      </c>
      <c r="E496" s="31" t="str">
        <f>[1]basis!F493</f>
        <v>Residentie Fievez-Beyens</v>
      </c>
      <c r="F496" s="31" t="str">
        <f>[1]basis!G493</f>
        <v>Stookplaatsrenovatie</v>
      </c>
      <c r="G496" s="34">
        <f>[1]basis!H493</f>
        <v>24229</v>
      </c>
      <c r="H496" s="35">
        <f>[1]basis!Z493</f>
        <v>43720</v>
      </c>
    </row>
    <row r="497" spans="1:8" s="15" customFormat="1" x14ac:dyDescent="0.25">
      <c r="A497" s="31" t="s">
        <v>1173</v>
      </c>
      <c r="B497" s="31" t="str">
        <f>[1]basis!P494</f>
        <v>Antwerpen</v>
      </c>
      <c r="C497" s="31" t="str">
        <f>[1]basis!N494</f>
        <v>Antwerpen</v>
      </c>
      <c r="D497" s="31" t="str">
        <f>[1]basis!D494</f>
        <v>Monica</v>
      </c>
      <c r="E497" s="31" t="str">
        <f>[1]basis!F494</f>
        <v>Campus Antwerpen</v>
      </c>
      <c r="F497" s="31" t="str">
        <f>[1]basis!G494</f>
        <v>Isoleren leidingen</v>
      </c>
      <c r="G497" s="34">
        <f>[1]basis!H494</f>
        <v>1743</v>
      </c>
      <c r="H497" s="35">
        <f>[1]basis!Z494</f>
        <v>43724</v>
      </c>
    </row>
    <row r="498" spans="1:8" s="15" customFormat="1" x14ac:dyDescent="0.25">
      <c r="A498" s="31" t="s">
        <v>1174</v>
      </c>
      <c r="B498" s="31" t="str">
        <f>[1]basis!P495</f>
        <v>Antwerpen</v>
      </c>
      <c r="C498" s="31" t="str">
        <f>[1]basis!N495</f>
        <v>Antwerpen</v>
      </c>
      <c r="D498" s="31" t="str">
        <f>[1]basis!D495</f>
        <v>Monica</v>
      </c>
      <c r="E498" s="31" t="str">
        <f>[1]basis!F495</f>
        <v>Campus Antwerpen</v>
      </c>
      <c r="F498" s="31" t="str">
        <f>[1]basis!G495</f>
        <v>Isoleren pompen/kranen/hydraulica</v>
      </c>
      <c r="G498" s="34">
        <f>[1]basis!H495</f>
        <v>1869.6</v>
      </c>
      <c r="H498" s="35">
        <f>[1]basis!Z495</f>
        <v>43724</v>
      </c>
    </row>
    <row r="499" spans="1:8" s="15" customFormat="1" x14ac:dyDescent="0.25">
      <c r="A499" s="31" t="s">
        <v>1175</v>
      </c>
      <c r="B499" s="31" t="str">
        <f>[1]basis!P496</f>
        <v>Antwerpen</v>
      </c>
      <c r="C499" s="31" t="str">
        <f>[1]basis!N496</f>
        <v>Antwerpen</v>
      </c>
      <c r="D499" s="31" t="str">
        <f>[1]basis!D496</f>
        <v>Monica</v>
      </c>
      <c r="E499" s="31" t="str">
        <f>[1]basis!F496</f>
        <v>Campus Antwerpen</v>
      </c>
      <c r="F499" s="31" t="str">
        <f>[1]basis!G496</f>
        <v>Regeltechn. ventilatie</v>
      </c>
      <c r="G499" s="34">
        <f>[1]basis!H496</f>
        <v>26006</v>
      </c>
      <c r="H499" s="35">
        <f>[1]basis!Z496</f>
        <v>43724</v>
      </c>
    </row>
    <row r="500" spans="1:8" s="15" customFormat="1" x14ac:dyDescent="0.25">
      <c r="A500" s="31" t="s">
        <v>1176</v>
      </c>
      <c r="B500" s="31" t="str">
        <f>[1]basis!P497</f>
        <v>Antwerpen</v>
      </c>
      <c r="C500" s="31" t="str">
        <f>[1]basis!N497</f>
        <v>Antwerpen</v>
      </c>
      <c r="D500" s="31" t="str">
        <f>[1]basis!D497</f>
        <v>Monica</v>
      </c>
      <c r="E500" s="31" t="str">
        <f>[1]basis!F497</f>
        <v>Campus Antwerpen</v>
      </c>
      <c r="F500" s="31" t="str">
        <f>[1]basis!G497</f>
        <v>Relighting/relamping</v>
      </c>
      <c r="G500" s="34">
        <f>[1]basis!H497</f>
        <v>307363.20000000001</v>
      </c>
      <c r="H500" s="35">
        <f>[1]basis!Z497</f>
        <v>43724</v>
      </c>
    </row>
    <row r="501" spans="1:8" s="15" customFormat="1" x14ac:dyDescent="0.25">
      <c r="A501" s="31" t="s">
        <v>1177</v>
      </c>
      <c r="B501" s="31" t="str">
        <f>[1]basis!P498</f>
        <v>Antwerpen</v>
      </c>
      <c r="C501" s="31" t="str">
        <f>[1]basis!N498</f>
        <v>Antwerpen</v>
      </c>
      <c r="D501" s="31" t="str">
        <f>[1]basis!D498</f>
        <v>Monica</v>
      </c>
      <c r="E501" s="31" t="str">
        <f>[1]basis!F498</f>
        <v>Campus Antwerpen</v>
      </c>
      <c r="F501" s="31" t="str">
        <f>[1]basis!G498</f>
        <v>Renovatie ventilatie</v>
      </c>
      <c r="G501" s="34">
        <f>[1]basis!H498</f>
        <v>24711</v>
      </c>
      <c r="H501" s="35">
        <f>[1]basis!Z498</f>
        <v>43724</v>
      </c>
    </row>
    <row r="502" spans="1:8" s="15" customFormat="1" x14ac:dyDescent="0.25">
      <c r="A502" s="31" t="s">
        <v>1178</v>
      </c>
      <c r="B502" s="31" t="str">
        <f>[1]basis!P499</f>
        <v>Antwerpen</v>
      </c>
      <c r="C502" s="31" t="str">
        <f>[1]basis!N499</f>
        <v>Antwerpen</v>
      </c>
      <c r="D502" s="31" t="str">
        <f>[1]basis!D499</f>
        <v>Monica</v>
      </c>
      <c r="E502" s="31" t="str">
        <f>[1]basis!F499</f>
        <v>Campus Antwerpen</v>
      </c>
      <c r="F502" s="31" t="str">
        <f>[1]basis!G499</f>
        <v>Renovatie ventilatie</v>
      </c>
      <c r="G502" s="34">
        <f>[1]basis!H499</f>
        <v>60185.4</v>
      </c>
      <c r="H502" s="35">
        <f>[1]basis!Z499</f>
        <v>43724</v>
      </c>
    </row>
    <row r="503" spans="1:8" s="15" customFormat="1" x14ac:dyDescent="0.25">
      <c r="A503" s="31" t="s">
        <v>1179</v>
      </c>
      <c r="B503" s="31" t="str">
        <f>[1]basis!P500</f>
        <v>Antwerpen</v>
      </c>
      <c r="C503" s="31" t="str">
        <f>[1]basis!N500</f>
        <v>Antwerpen</v>
      </c>
      <c r="D503" s="31" t="str">
        <f>[1]basis!D500</f>
        <v>Monica</v>
      </c>
      <c r="E503" s="31" t="str">
        <f>[1]basis!F500</f>
        <v>Campus Antwerpen</v>
      </c>
      <c r="F503" s="31" t="str">
        <f>[1]basis!G500</f>
        <v>Vervangen pompen</v>
      </c>
      <c r="G503" s="34">
        <f>[1]basis!H500</f>
        <v>16767.599999999999</v>
      </c>
      <c r="H503" s="35">
        <f>[1]basis!Z500</f>
        <v>43724</v>
      </c>
    </row>
    <row r="504" spans="1:8" s="15" customFormat="1" x14ac:dyDescent="0.25">
      <c r="A504" s="31" t="s">
        <v>1180</v>
      </c>
      <c r="B504" s="31" t="str">
        <f>[1]basis!P501</f>
        <v>Oost-Vlaanderen</v>
      </c>
      <c r="C504" s="31" t="str">
        <f>[1]basis!N501</f>
        <v>Lokeren</v>
      </c>
      <c r="D504" s="31" t="str">
        <f>[1]basis!D501</f>
        <v>Multifunctioneel Centrum De Hagewinde</v>
      </c>
      <c r="E504" s="31" t="str">
        <f>[1]basis!F501</f>
        <v>Kamertraining Luikstraat</v>
      </c>
      <c r="F504" s="31" t="str">
        <f>[1]basis!G501</f>
        <v>Schrijnwerkrenovatie</v>
      </c>
      <c r="G504" s="34">
        <f>[1]basis!H501</f>
        <v>5519</v>
      </c>
      <c r="H504" s="35">
        <f>[1]basis!Z501</f>
        <v>43724</v>
      </c>
    </row>
    <row r="505" spans="1:8" s="15" customFormat="1" x14ac:dyDescent="0.25">
      <c r="A505" s="31" t="s">
        <v>1181</v>
      </c>
      <c r="B505" s="31" t="str">
        <f>[1]basis!P502</f>
        <v>Oost-Vlaanderen</v>
      </c>
      <c r="C505" s="31" t="str">
        <f>[1]basis!N502</f>
        <v>Lokeren</v>
      </c>
      <c r="D505" s="31" t="str">
        <f>[1]basis!D502</f>
        <v>Multifunctioneel Centrum De Hagewinde</v>
      </c>
      <c r="E505" s="31" t="str">
        <f>[1]basis!F502</f>
        <v>Kamertraining Luikstraat</v>
      </c>
      <c r="F505" s="31" t="str">
        <f>[1]basis!G502</f>
        <v>Stookplaatsrenovatie</v>
      </c>
      <c r="G505" s="34">
        <f>[1]basis!H502</f>
        <v>1463</v>
      </c>
      <c r="H505" s="35">
        <f>[1]basis!Z502</f>
        <v>43724</v>
      </c>
    </row>
    <row r="506" spans="1:8" s="15" customFormat="1" x14ac:dyDescent="0.25">
      <c r="A506" s="31" t="s">
        <v>1182</v>
      </c>
      <c r="B506" s="31" t="str">
        <f>[1]basis!P503</f>
        <v>Oost-Vlaanderen</v>
      </c>
      <c r="C506" s="31" t="str">
        <f>[1]basis!N503</f>
        <v>Lokeren</v>
      </c>
      <c r="D506" s="31" t="str">
        <f>[1]basis!D503</f>
        <v>Multifunctioneel Centrum De Hagewinde</v>
      </c>
      <c r="E506" s="31" t="str">
        <f>[1]basis!F503</f>
        <v>Kleuterwerking</v>
      </c>
      <c r="F506" s="31" t="str">
        <f>[1]basis!G503</f>
        <v>Relighting/relamping</v>
      </c>
      <c r="G506" s="34">
        <f>[1]basis!H503</f>
        <v>1046</v>
      </c>
      <c r="H506" s="35">
        <f>[1]basis!Z503</f>
        <v>43724</v>
      </c>
    </row>
    <row r="507" spans="1:8" s="15" customFormat="1" x14ac:dyDescent="0.25">
      <c r="A507" s="31" t="s">
        <v>1183</v>
      </c>
      <c r="B507" s="31" t="str">
        <f>[1]basis!P504</f>
        <v>Oost-Vlaanderen</v>
      </c>
      <c r="C507" s="31" t="str">
        <f>[1]basis!N504</f>
        <v>Lokeren</v>
      </c>
      <c r="D507" s="31" t="str">
        <f>[1]basis!D504</f>
        <v>Multifunctioneel Centrum De Hagewinde</v>
      </c>
      <c r="E507" s="31" t="str">
        <f>[1]basis!F504</f>
        <v>Paviljoen Lommerhoek De Wingerd</v>
      </c>
      <c r="F507" s="31" t="str">
        <f>[1]basis!G504</f>
        <v>Dakisolatie</v>
      </c>
      <c r="G507" s="34">
        <f>[1]basis!H504</f>
        <v>12960</v>
      </c>
      <c r="H507" s="35">
        <f>[1]basis!Z504</f>
        <v>43724</v>
      </c>
    </row>
    <row r="508" spans="1:8" s="15" customFormat="1" x14ac:dyDescent="0.25">
      <c r="A508" s="31" t="s">
        <v>1184</v>
      </c>
      <c r="B508" s="31" t="str">
        <f>[1]basis!P505</f>
        <v>Oost-Vlaanderen</v>
      </c>
      <c r="C508" s="31" t="str">
        <f>[1]basis!N505</f>
        <v>Lokeren</v>
      </c>
      <c r="D508" s="31" t="str">
        <f>[1]basis!D505</f>
        <v>Multifunctioneel Centrum De Hagewinde</v>
      </c>
      <c r="E508" s="31" t="str">
        <f>[1]basis!F505</f>
        <v>Paviljoen Lommerhoek De Wingerd</v>
      </c>
      <c r="F508" s="31" t="str">
        <f>[1]basis!G505</f>
        <v>Isoleren leidingen</v>
      </c>
      <c r="G508" s="34">
        <f>[1]basis!H505</f>
        <v>435</v>
      </c>
      <c r="H508" s="35">
        <f>[1]basis!Z505</f>
        <v>43724</v>
      </c>
    </row>
    <row r="509" spans="1:8" s="15" customFormat="1" x14ac:dyDescent="0.25">
      <c r="A509" s="31" t="s">
        <v>1185</v>
      </c>
      <c r="B509" s="31" t="str">
        <f>[1]basis!P506</f>
        <v>Oost-Vlaanderen</v>
      </c>
      <c r="C509" s="31" t="str">
        <f>[1]basis!N506</f>
        <v>Lokeren</v>
      </c>
      <c r="D509" s="31" t="str">
        <f>[1]basis!D506</f>
        <v>Multifunctioneel Centrum De Hagewinde</v>
      </c>
      <c r="E509" s="31" t="str">
        <f>[1]basis!F506</f>
        <v>Paviljoen Lommerhoek De Wingerd</v>
      </c>
      <c r="F509" s="31" t="str">
        <f>[1]basis!G506</f>
        <v>Muurisolatie</v>
      </c>
      <c r="G509" s="34">
        <f>[1]basis!H506</f>
        <v>3454</v>
      </c>
      <c r="H509" s="35">
        <f>[1]basis!Z506</f>
        <v>43724</v>
      </c>
    </row>
    <row r="510" spans="1:8" s="15" customFormat="1" x14ac:dyDescent="0.25">
      <c r="A510" s="31" t="s">
        <v>1186</v>
      </c>
      <c r="B510" s="31" t="str">
        <f>[1]basis!P507</f>
        <v>Oost-Vlaanderen</v>
      </c>
      <c r="C510" s="31" t="str">
        <f>[1]basis!N507</f>
        <v>Lokeren</v>
      </c>
      <c r="D510" s="31" t="str">
        <f>[1]basis!D507</f>
        <v>Multifunctioneel Centrum De Hagewinde</v>
      </c>
      <c r="E510" s="31" t="str">
        <f>[1]basis!F507</f>
        <v>Paviljoen Lommerhoek De Wingerd</v>
      </c>
      <c r="F510" s="31" t="str">
        <f>[1]basis!G507</f>
        <v>Overige</v>
      </c>
      <c r="G510" s="34">
        <f>[1]basis!H507</f>
        <v>435</v>
      </c>
      <c r="H510" s="35">
        <f>[1]basis!Z507</f>
        <v>43724</v>
      </c>
    </row>
    <row r="511" spans="1:8" s="15" customFormat="1" x14ac:dyDescent="0.25">
      <c r="A511" s="31" t="s">
        <v>1187</v>
      </c>
      <c r="B511" s="31" t="str">
        <f>[1]basis!P508</f>
        <v>Oost-Vlaanderen</v>
      </c>
      <c r="C511" s="31" t="str">
        <f>[1]basis!N508</f>
        <v>Lokeren</v>
      </c>
      <c r="D511" s="31" t="str">
        <f>[1]basis!D508</f>
        <v>Multifunctioneel Centrum De Hagewinde</v>
      </c>
      <c r="E511" s="31" t="str">
        <f>[1]basis!F508</f>
        <v>Paviljoen Lommerhoek De Wingerd</v>
      </c>
      <c r="F511" s="31" t="str">
        <f>[1]basis!G508</f>
        <v>Relighting/relamping</v>
      </c>
      <c r="G511" s="34">
        <f>[1]basis!H508</f>
        <v>358</v>
      </c>
      <c r="H511" s="35">
        <f>[1]basis!Z508</f>
        <v>43724</v>
      </c>
    </row>
    <row r="512" spans="1:8" s="15" customFormat="1" x14ac:dyDescent="0.25">
      <c r="A512" s="31" t="s">
        <v>1188</v>
      </c>
      <c r="B512" s="31" t="str">
        <f>[1]basis!P509</f>
        <v>Oost-Vlaanderen</v>
      </c>
      <c r="C512" s="31" t="str">
        <f>[1]basis!N509</f>
        <v>Lokeren</v>
      </c>
      <c r="D512" s="31" t="str">
        <f>[1]basis!D509</f>
        <v>Multifunctioneel Centrum De Hagewinde</v>
      </c>
      <c r="E512" s="31" t="str">
        <f>[1]basis!F509</f>
        <v>Paviljoen Lommerhoek De Wingerd</v>
      </c>
      <c r="F512" s="31" t="str">
        <f>[1]basis!G509</f>
        <v>Schrijnwerkrenovatie</v>
      </c>
      <c r="G512" s="34">
        <f>[1]basis!H509</f>
        <v>18000</v>
      </c>
      <c r="H512" s="35">
        <f>[1]basis!Z509</f>
        <v>43724</v>
      </c>
    </row>
    <row r="513" spans="1:8" s="15" customFormat="1" x14ac:dyDescent="0.25">
      <c r="A513" s="31" t="s">
        <v>1189</v>
      </c>
      <c r="B513" s="31" t="str">
        <f>[1]basis!P510</f>
        <v>Oost-Vlaanderen</v>
      </c>
      <c r="C513" s="31" t="str">
        <f>[1]basis!N510</f>
        <v>Lokeren</v>
      </c>
      <c r="D513" s="31" t="str">
        <f>[1]basis!D510</f>
        <v>Multifunctioneel Centrum De Hagewinde</v>
      </c>
      <c r="E513" s="31" t="str">
        <f>[1]basis!F510</f>
        <v>Paviljoen Lommerhoek De Wingerd</v>
      </c>
      <c r="F513" s="31" t="str">
        <f>[1]basis!G510</f>
        <v>Stookplaatsrenovatie</v>
      </c>
      <c r="G513" s="34">
        <f>[1]basis!H510</f>
        <v>12000</v>
      </c>
      <c r="H513" s="35">
        <f>[1]basis!Z510</f>
        <v>43724</v>
      </c>
    </row>
    <row r="514" spans="1:8" s="15" customFormat="1" x14ac:dyDescent="0.25">
      <c r="A514" s="31" t="s">
        <v>1190</v>
      </c>
      <c r="B514" s="31" t="str">
        <f>[1]basis!P511</f>
        <v>Oost-Vlaanderen</v>
      </c>
      <c r="C514" s="31" t="str">
        <f>[1]basis!N511</f>
        <v>Lokeren</v>
      </c>
      <c r="D514" s="31" t="str">
        <f>[1]basis!D511</f>
        <v>Multifunctioneel Centrum De Hagewinde</v>
      </c>
      <c r="E514" s="31" t="str">
        <f>[1]basis!F511</f>
        <v>Paviljoen Lommerhoek De Wingerd</v>
      </c>
      <c r="F514" s="31" t="str">
        <f>[1]basis!G511</f>
        <v>Vervangen pompen</v>
      </c>
      <c r="G514" s="34">
        <f>[1]basis!H511</f>
        <v>720</v>
      </c>
      <c r="H514" s="35">
        <f>[1]basis!Z511</f>
        <v>43724</v>
      </c>
    </row>
    <row r="515" spans="1:8" s="15" customFormat="1" x14ac:dyDescent="0.25">
      <c r="A515" s="31" t="s">
        <v>1191</v>
      </c>
      <c r="B515" s="31" t="str">
        <f>[1]basis!P512</f>
        <v>Oost-Vlaanderen</v>
      </c>
      <c r="C515" s="31" t="str">
        <f>[1]basis!N512</f>
        <v>Lokeren</v>
      </c>
      <c r="D515" s="31" t="str">
        <f>[1]basis!D512</f>
        <v>Multifunctioneel Centrum De Hagewinde</v>
      </c>
      <c r="E515" s="31" t="str">
        <f>[1]basis!F512</f>
        <v>Paviljoen Lommerhoek De Wingerd</v>
      </c>
      <c r="F515" s="31" t="str">
        <f>[1]basis!G512</f>
        <v>Zonneboiler</v>
      </c>
      <c r="G515" s="34">
        <f>[1]basis!H512</f>
        <v>4774</v>
      </c>
      <c r="H515" s="35">
        <f>[1]basis!Z512</f>
        <v>43724</v>
      </c>
    </row>
    <row r="516" spans="1:8" s="15" customFormat="1" x14ac:dyDescent="0.25">
      <c r="A516" s="31" t="s">
        <v>1192</v>
      </c>
      <c r="B516" s="31" t="str">
        <f>[1]basis!P513</f>
        <v>Limburg</v>
      </c>
      <c r="C516" s="31" t="str">
        <f>[1]basis!N513</f>
        <v>Hasselt</v>
      </c>
      <c r="D516" s="31" t="str">
        <f>[1]basis!D513</f>
        <v>O.C.M.W. van Hasselt</v>
      </c>
      <c r="E516" s="31" t="str">
        <f>[1]basis!F513</f>
        <v>Juniperus</v>
      </c>
      <c r="F516" s="31" t="str">
        <f>[1]basis!G513</f>
        <v>Stookplaatsrenovatie</v>
      </c>
      <c r="G516" s="34">
        <f>[1]basis!H513</f>
        <v>96000</v>
      </c>
      <c r="H516" s="35">
        <f>[1]basis!Z513</f>
        <v>43717</v>
      </c>
    </row>
    <row r="517" spans="1:8" s="15" customFormat="1" x14ac:dyDescent="0.25">
      <c r="A517" s="31" t="s">
        <v>1193</v>
      </c>
      <c r="B517" s="31" t="str">
        <f>[1]basis!P514</f>
        <v>Oost-Vlaanderen</v>
      </c>
      <c r="C517" s="31" t="str">
        <f>[1]basis!N514</f>
        <v>Laarne</v>
      </c>
      <c r="D517" s="31" t="str">
        <f>[1]basis!D514</f>
        <v>O.C.M.W. van Laarne</v>
      </c>
      <c r="E517" s="31" t="str">
        <f>[1]basis!F514</f>
        <v>WZC Hof ten kouter</v>
      </c>
      <c r="F517" s="31" t="str">
        <f>[1]basis!G514</f>
        <v>Overige</v>
      </c>
      <c r="G517" s="34">
        <f>[1]basis!H514</f>
        <v>5418</v>
      </c>
      <c r="H517" s="35">
        <f>[1]basis!Z514</f>
        <v>43717</v>
      </c>
    </row>
    <row r="518" spans="1:8" s="15" customFormat="1" x14ac:dyDescent="0.25">
      <c r="A518" s="31" t="s">
        <v>1194</v>
      </c>
      <c r="B518" s="31" t="str">
        <f>[1]basis!P515</f>
        <v>Oost-Vlaanderen</v>
      </c>
      <c r="C518" s="31" t="str">
        <f>[1]basis!N515</f>
        <v>Laarne</v>
      </c>
      <c r="D518" s="31" t="str">
        <f>[1]basis!D515</f>
        <v>O.C.M.W. van Laarne</v>
      </c>
      <c r="E518" s="31" t="str">
        <f>[1]basis!F515</f>
        <v>WZC Hof ten kouter</v>
      </c>
      <c r="F518" s="31" t="str">
        <f>[1]basis!G515</f>
        <v>Relighting/relamping</v>
      </c>
      <c r="G518" s="34">
        <f>[1]basis!H515</f>
        <v>77946</v>
      </c>
      <c r="H518" s="35">
        <f>[1]basis!Z515</f>
        <v>43717</v>
      </c>
    </row>
    <row r="519" spans="1:8" s="15" customFormat="1" x14ac:dyDescent="0.25">
      <c r="A519" s="31" t="s">
        <v>1195</v>
      </c>
      <c r="B519" s="31" t="str">
        <f>[1]basis!P516</f>
        <v>Antwerpen</v>
      </c>
      <c r="C519" s="31" t="str">
        <f>[1]basis!N516</f>
        <v>Antwerpen</v>
      </c>
      <c r="D519" s="31" t="str">
        <f>[1]basis!D516</f>
        <v>Primavera</v>
      </c>
      <c r="E519" s="31" t="str">
        <f>[1]basis!F516</f>
        <v>Primavera</v>
      </c>
      <c r="F519" s="31" t="str">
        <f>[1]basis!G516</f>
        <v>Dakisolatie</v>
      </c>
      <c r="G519" s="34">
        <f>[1]basis!H516</f>
        <v>46670.400000000001</v>
      </c>
      <c r="H519" s="35">
        <f>[1]basis!Z516</f>
        <v>43720</v>
      </c>
    </row>
    <row r="520" spans="1:8" s="15" customFormat="1" x14ac:dyDescent="0.25">
      <c r="A520" s="31" t="s">
        <v>1196</v>
      </c>
      <c r="B520" s="31" t="str">
        <f>[1]basis!P517</f>
        <v>Antwerpen</v>
      </c>
      <c r="C520" s="31" t="str">
        <f>[1]basis!N517</f>
        <v>Antwerpen</v>
      </c>
      <c r="D520" s="31" t="str">
        <f>[1]basis!D517</f>
        <v>Primavera</v>
      </c>
      <c r="E520" s="31" t="str">
        <f>[1]basis!F517</f>
        <v>Primavera</v>
      </c>
      <c r="F520" s="31" t="str">
        <f>[1]basis!G517</f>
        <v>Isoleren pompen/kranen/hydraulica</v>
      </c>
      <c r="G520" s="34">
        <f>[1]basis!H517</f>
        <v>2250</v>
      </c>
      <c r="H520" s="35">
        <f>[1]basis!Z517</f>
        <v>43720</v>
      </c>
    </row>
    <row r="521" spans="1:8" s="15" customFormat="1" x14ac:dyDescent="0.25">
      <c r="A521" s="31" t="s">
        <v>1197</v>
      </c>
      <c r="B521" s="31" t="str">
        <f>[1]basis!P518</f>
        <v>Antwerpen</v>
      </c>
      <c r="C521" s="31" t="str">
        <f>[1]basis!N518</f>
        <v>Antwerpen</v>
      </c>
      <c r="D521" s="31" t="str">
        <f>[1]basis!D518</f>
        <v>Primavera</v>
      </c>
      <c r="E521" s="31" t="str">
        <f>[1]basis!F518</f>
        <v>Primavera</v>
      </c>
      <c r="F521" s="31" t="str">
        <f>[1]basis!G518</f>
        <v>Relighting/relamping</v>
      </c>
      <c r="G521" s="34">
        <f>[1]basis!H518</f>
        <v>6840</v>
      </c>
      <c r="H521" s="35">
        <f>[1]basis!Z518</f>
        <v>43720</v>
      </c>
    </row>
    <row r="522" spans="1:8" s="15" customFormat="1" x14ac:dyDescent="0.25">
      <c r="A522" s="31" t="s">
        <v>1198</v>
      </c>
      <c r="B522" s="31" t="str">
        <f>[1]basis!P519</f>
        <v>Antwerpen</v>
      </c>
      <c r="C522" s="31" t="str">
        <f>[1]basis!N519</f>
        <v>Antwerpen</v>
      </c>
      <c r="D522" s="31" t="str">
        <f>[1]basis!D519</f>
        <v>Primavera</v>
      </c>
      <c r="E522" s="31" t="str">
        <f>[1]basis!F519</f>
        <v>Primavera</v>
      </c>
      <c r="F522" s="31" t="str">
        <f>[1]basis!G519</f>
        <v>Zonneboiler</v>
      </c>
      <c r="G522" s="34">
        <f>[1]basis!H519</f>
        <v>4755</v>
      </c>
      <c r="H522" s="35">
        <f>[1]basis!Z519</f>
        <v>43720</v>
      </c>
    </row>
    <row r="523" spans="1:8" s="15" customFormat="1" x14ac:dyDescent="0.25">
      <c r="A523" s="31" t="s">
        <v>1199</v>
      </c>
      <c r="B523" s="31" t="str">
        <f>[1]basis!P520</f>
        <v>Oost-Vlaanderen</v>
      </c>
      <c r="C523" s="31" t="str">
        <f>[1]basis!N520</f>
        <v>Eeklo</v>
      </c>
      <c r="D523" s="31" t="str">
        <f>[1]basis!D520</f>
        <v>Psychiatrisch Centrum St. Jan</v>
      </c>
      <c r="E523" s="31" t="str">
        <f>[1]basis!F520</f>
        <v>Gebouw B</v>
      </c>
      <c r="F523" s="31" t="str">
        <f>[1]basis!G520</f>
        <v>Stookplaatsrenovatie</v>
      </c>
      <c r="G523" s="34">
        <f>[1]basis!H520</f>
        <v>54498</v>
      </c>
      <c r="H523" s="35">
        <f>[1]basis!Z520</f>
        <v>43720</v>
      </c>
    </row>
    <row r="524" spans="1:8" s="15" customFormat="1" x14ac:dyDescent="0.25">
      <c r="A524" s="31" t="s">
        <v>1200</v>
      </c>
      <c r="B524" s="31" t="str">
        <f>[1]basis!P521</f>
        <v>Oost-Vlaanderen</v>
      </c>
      <c r="C524" s="31" t="str">
        <f>[1]basis!N521</f>
        <v>Eeklo</v>
      </c>
      <c r="D524" s="31" t="str">
        <f>[1]basis!D521</f>
        <v>Psychiatrisch Centrum St. Jan</v>
      </c>
      <c r="E524" s="31" t="str">
        <f>[1]basis!F521</f>
        <v>Gebouw C</v>
      </c>
      <c r="F524" s="31" t="str">
        <f>[1]basis!G521</f>
        <v>Relighting/relamping</v>
      </c>
      <c r="G524" s="34">
        <f>[1]basis!H521</f>
        <v>65</v>
      </c>
      <c r="H524" s="35">
        <f>[1]basis!Z521</f>
        <v>43720</v>
      </c>
    </row>
    <row r="525" spans="1:8" s="15" customFormat="1" x14ac:dyDescent="0.25">
      <c r="A525" s="31" t="s">
        <v>1201</v>
      </c>
      <c r="B525" s="31" t="str">
        <f>[1]basis!P522</f>
        <v>Oost-Vlaanderen</v>
      </c>
      <c r="C525" s="31" t="str">
        <f>[1]basis!N522</f>
        <v>Eeklo</v>
      </c>
      <c r="D525" s="31" t="str">
        <f>[1]basis!D522</f>
        <v>Psychiatrisch Centrum St. Jan</v>
      </c>
      <c r="E525" s="31" t="str">
        <f>[1]basis!F522</f>
        <v>Gebouw H</v>
      </c>
      <c r="F525" s="31" t="str">
        <f>[1]basis!G522</f>
        <v>Relighting/relamping</v>
      </c>
      <c r="G525" s="34">
        <f>[1]basis!H522</f>
        <v>2289</v>
      </c>
      <c r="H525" s="35">
        <f>[1]basis!Z522</f>
        <v>43720</v>
      </c>
    </row>
    <row r="526" spans="1:8" s="15" customFormat="1" x14ac:dyDescent="0.25">
      <c r="A526" s="31" t="s">
        <v>1202</v>
      </c>
      <c r="B526" s="31" t="str">
        <f>[1]basis!P523</f>
        <v>Oost-Vlaanderen</v>
      </c>
      <c r="C526" s="31" t="str">
        <f>[1]basis!N523</f>
        <v>Eeklo</v>
      </c>
      <c r="D526" s="31" t="str">
        <f>[1]basis!D523</f>
        <v>Psychiatrisch Centrum St. Jan</v>
      </c>
      <c r="E526" s="31" t="str">
        <f>[1]basis!F523</f>
        <v>Gebouw H</v>
      </c>
      <c r="F526" s="31" t="str">
        <f>[1]basis!G523</f>
        <v>Stookplaatsrenovatie</v>
      </c>
      <c r="G526" s="34">
        <f>[1]basis!H523</f>
        <v>64281</v>
      </c>
      <c r="H526" s="35">
        <f>[1]basis!Z523</f>
        <v>43720</v>
      </c>
    </row>
    <row r="527" spans="1:8" s="15" customFormat="1" x14ac:dyDescent="0.25">
      <c r="A527" s="31" t="s">
        <v>1203</v>
      </c>
      <c r="B527" s="31" t="str">
        <f>[1]basis!P524</f>
        <v>Oost-Vlaanderen</v>
      </c>
      <c r="C527" s="31" t="str">
        <f>[1]basis!N524</f>
        <v>Eeklo</v>
      </c>
      <c r="D527" s="31" t="str">
        <f>[1]basis!D524</f>
        <v>Psychiatrisch Centrum St. Jan</v>
      </c>
      <c r="E527" s="31" t="str">
        <f>[1]basis!F524</f>
        <v>Gebouw J</v>
      </c>
      <c r="F527" s="31" t="str">
        <f>[1]basis!G524</f>
        <v>Relighting/relamping</v>
      </c>
      <c r="G527" s="34">
        <f>[1]basis!H524</f>
        <v>251</v>
      </c>
      <c r="H527" s="35">
        <f>[1]basis!Z524</f>
        <v>43720</v>
      </c>
    </row>
    <row r="528" spans="1:8" s="15" customFormat="1" x14ac:dyDescent="0.25">
      <c r="A528" s="31" t="s">
        <v>1204</v>
      </c>
      <c r="B528" s="31" t="str">
        <f>[1]basis!P525</f>
        <v>Oost-Vlaanderen</v>
      </c>
      <c r="C528" s="31" t="str">
        <f>[1]basis!N525</f>
        <v>Eeklo</v>
      </c>
      <c r="D528" s="31" t="str">
        <f>[1]basis!D525</f>
        <v>Psychiatrisch Centrum St. Jan</v>
      </c>
      <c r="E528" s="31" t="str">
        <f>[1]basis!F525</f>
        <v>Gebouw O</v>
      </c>
      <c r="F528" s="31" t="str">
        <f>[1]basis!G525</f>
        <v>Relighting/relamping</v>
      </c>
      <c r="G528" s="34">
        <f>[1]basis!H525</f>
        <v>8469</v>
      </c>
      <c r="H528" s="35">
        <f>[1]basis!Z525</f>
        <v>43720</v>
      </c>
    </row>
    <row r="529" spans="1:8" s="15" customFormat="1" x14ac:dyDescent="0.25">
      <c r="A529" s="31" t="s">
        <v>1205</v>
      </c>
      <c r="B529" s="31" t="str">
        <f>[1]basis!P526</f>
        <v>Oost-Vlaanderen</v>
      </c>
      <c r="C529" s="31" t="str">
        <f>[1]basis!N526</f>
        <v>Eeklo</v>
      </c>
      <c r="D529" s="31" t="str">
        <f>[1]basis!D526</f>
        <v>Psychiatrisch Centrum St. Jan</v>
      </c>
      <c r="E529" s="31" t="str">
        <f>[1]basis!F526</f>
        <v>Gebouw O</v>
      </c>
      <c r="F529" s="31" t="str">
        <f>[1]basis!G526</f>
        <v>Stookplaatsrenovatie</v>
      </c>
      <c r="G529" s="34">
        <f>[1]basis!H526</f>
        <v>22005.599999999999</v>
      </c>
      <c r="H529" s="35">
        <f>[1]basis!Z526</f>
        <v>43720</v>
      </c>
    </row>
    <row r="530" spans="1:8" s="15" customFormat="1" x14ac:dyDescent="0.25">
      <c r="A530" s="31" t="s">
        <v>1206</v>
      </c>
      <c r="B530" s="31" t="str">
        <f>[1]basis!P527</f>
        <v>West-Vlaanderen</v>
      </c>
      <c r="C530" s="31" t="str">
        <f>[1]basis!N527</f>
        <v>Menen</v>
      </c>
      <c r="D530" s="31" t="str">
        <f>[1]basis!D527</f>
        <v>Residence Marie - Astrid</v>
      </c>
      <c r="E530" s="31" t="str">
        <f>[1]basis!F527</f>
        <v>NV RESIDENCE MARIE-ASTRID</v>
      </c>
      <c r="F530" s="31" t="str">
        <f>[1]basis!G527</f>
        <v>Relighting/relamping</v>
      </c>
      <c r="G530" s="34">
        <f>[1]basis!H527</f>
        <v>2447</v>
      </c>
      <c r="H530" s="35">
        <f>[1]basis!Z527</f>
        <v>43720</v>
      </c>
    </row>
    <row r="531" spans="1:8" s="15" customFormat="1" x14ac:dyDescent="0.25">
      <c r="A531" s="31" t="s">
        <v>1207</v>
      </c>
      <c r="B531" s="31" t="str">
        <f>[1]basis!P528</f>
        <v>West-Vlaanderen</v>
      </c>
      <c r="C531" s="31" t="str">
        <f>[1]basis!N528</f>
        <v>Menen</v>
      </c>
      <c r="D531" s="31" t="str">
        <f>[1]basis!D528</f>
        <v>Residence Marie - Astrid</v>
      </c>
      <c r="E531" s="31" t="str">
        <f>[1]basis!F528</f>
        <v>NV RESIDENCE MARIE-ASTRID</v>
      </c>
      <c r="F531" s="31" t="str">
        <f>[1]basis!G528</f>
        <v>Stookplaatsrenovatie</v>
      </c>
      <c r="G531" s="34">
        <f>[1]basis!H528</f>
        <v>26910</v>
      </c>
      <c r="H531" s="35">
        <f>[1]basis!Z528</f>
        <v>43720</v>
      </c>
    </row>
    <row r="532" spans="1:8" s="15" customFormat="1" x14ac:dyDescent="0.25">
      <c r="A532" s="31" t="s">
        <v>1208</v>
      </c>
      <c r="B532" s="31" t="str">
        <f>[1]basis!P529</f>
        <v>Limburg</v>
      </c>
      <c r="C532" s="31" t="str">
        <f>[1]basis!N529</f>
        <v>Maasmechelen</v>
      </c>
      <c r="D532" s="31" t="str">
        <f>[1]basis!D529</f>
        <v>'T Veer</v>
      </c>
      <c r="E532" s="31" t="str">
        <f>[1]basis!F529</f>
        <v>VZW 't Veer - Maatschappelijke zetel</v>
      </c>
      <c r="F532" s="31" t="str">
        <f>[1]basis!G529</f>
        <v>Dakisolatie</v>
      </c>
      <c r="G532" s="34">
        <f>[1]basis!H529</f>
        <v>10850.4</v>
      </c>
      <c r="H532" s="35">
        <f>[1]basis!Z529</f>
        <v>43720</v>
      </c>
    </row>
    <row r="533" spans="1:8" s="15" customFormat="1" x14ac:dyDescent="0.25">
      <c r="A533" s="31" t="s">
        <v>1209</v>
      </c>
      <c r="B533" s="31" t="str">
        <f>[1]basis!P530</f>
        <v>Limburg</v>
      </c>
      <c r="C533" s="31" t="str">
        <f>[1]basis!N530</f>
        <v>Peer</v>
      </c>
      <c r="D533" s="31" t="str">
        <f>[1]basis!D530</f>
        <v>Vitas</v>
      </c>
      <c r="E533" s="31" t="str">
        <f>[1]basis!F530</f>
        <v>Kloosterhof</v>
      </c>
      <c r="F533" s="31" t="str">
        <f>[1]basis!G530</f>
        <v>Relighting/relamping</v>
      </c>
      <c r="G533" s="34">
        <f>[1]basis!H530</f>
        <v>4386</v>
      </c>
      <c r="H533" s="35">
        <f>[1]basis!Z530</f>
        <v>43717</v>
      </c>
    </row>
    <row r="534" spans="1:8" s="15" customFormat="1" x14ac:dyDescent="0.25">
      <c r="A534" s="31" t="s">
        <v>1210</v>
      </c>
      <c r="B534" s="31" t="str">
        <f>[1]basis!P531</f>
        <v>Vlaams-Brabant</v>
      </c>
      <c r="C534" s="31" t="str">
        <f>[1]basis!N531</f>
        <v>Galmaarden</v>
      </c>
      <c r="D534" s="31" t="str">
        <f>[1]basis!D531</f>
        <v>Wonen En Werken Voor Personen Met Autisme</v>
      </c>
      <c r="E534" s="31" t="str">
        <f>[1]basis!F531</f>
        <v>De Okkernoot Denderwindeke</v>
      </c>
      <c r="F534" s="31" t="str">
        <f>[1]basis!G531</f>
        <v>Isoleren leidingen</v>
      </c>
      <c r="G534" s="34">
        <f>[1]basis!H531</f>
        <v>100</v>
      </c>
      <c r="H534" s="35">
        <f>[1]basis!Z531</f>
        <v>43720</v>
      </c>
    </row>
    <row r="535" spans="1:8" s="15" customFormat="1" x14ac:dyDescent="0.25">
      <c r="A535" s="31" t="s">
        <v>1211</v>
      </c>
      <c r="B535" s="31" t="str">
        <f>[1]basis!P532</f>
        <v>Vlaams-Brabant</v>
      </c>
      <c r="C535" s="31" t="str">
        <f>[1]basis!N532</f>
        <v>Galmaarden</v>
      </c>
      <c r="D535" s="31" t="str">
        <f>[1]basis!D532</f>
        <v>Wonen En Werken Voor Personen Met Autisme</v>
      </c>
      <c r="E535" s="31" t="str">
        <f>[1]basis!F532</f>
        <v>De Okkernoot Denderwindeke</v>
      </c>
      <c r="F535" s="31" t="str">
        <f>[1]basis!G532</f>
        <v>Isoleren pompen/kranen/hydraulica</v>
      </c>
      <c r="G535" s="34">
        <f>[1]basis!H532</f>
        <v>750</v>
      </c>
      <c r="H535" s="35">
        <f>[1]basis!Z532</f>
        <v>43720</v>
      </c>
    </row>
    <row r="536" spans="1:8" s="15" customFormat="1" x14ac:dyDescent="0.25">
      <c r="A536" s="31" t="s">
        <v>1212</v>
      </c>
      <c r="B536" s="31" t="str">
        <f>[1]basis!P533</f>
        <v>Vlaams-Brabant</v>
      </c>
      <c r="C536" s="31" t="str">
        <f>[1]basis!N533</f>
        <v>Galmaarden</v>
      </c>
      <c r="D536" s="31" t="str">
        <f>[1]basis!D533</f>
        <v>Wonen En Werken Voor Personen Met Autisme</v>
      </c>
      <c r="E536" s="31" t="str">
        <f>[1]basis!F533</f>
        <v>De Okkernoot Denderwindeke</v>
      </c>
      <c r="F536" s="31" t="str">
        <f>[1]basis!G533</f>
        <v>Zonneboiler</v>
      </c>
      <c r="G536" s="34">
        <f>[1]basis!H533</f>
        <v>8100</v>
      </c>
      <c r="H536" s="35">
        <f>[1]basis!Z533</f>
        <v>43720</v>
      </c>
    </row>
    <row r="537" spans="1:8" s="15" customFormat="1" x14ac:dyDescent="0.25">
      <c r="A537" s="31" t="s">
        <v>1213</v>
      </c>
      <c r="B537" s="31" t="str">
        <f>[1]basis!P534</f>
        <v>Vlaams-Brabant</v>
      </c>
      <c r="C537" s="31" t="str">
        <f>[1]basis!N534</f>
        <v>Galmaarden</v>
      </c>
      <c r="D537" s="31" t="str">
        <f>[1]basis!D534</f>
        <v>Wonen En Werken Voor Personen Met Autisme</v>
      </c>
      <c r="E537" s="31" t="str">
        <f>[1]basis!F534</f>
        <v>De Okkernoot Pastorie</v>
      </c>
      <c r="F537" s="31" t="str">
        <f>[1]basis!G534</f>
        <v>Isoleren leidingen</v>
      </c>
      <c r="G537" s="34">
        <f>[1]basis!H534</f>
        <v>81</v>
      </c>
      <c r="H537" s="35">
        <f>[1]basis!Z534</f>
        <v>43720</v>
      </c>
    </row>
    <row r="538" spans="1:8" s="15" customFormat="1" x14ac:dyDescent="0.25">
      <c r="A538" s="31" t="s">
        <v>1214</v>
      </c>
      <c r="B538" s="31" t="str">
        <f>[1]basis!P535</f>
        <v>Vlaams-Brabant</v>
      </c>
      <c r="C538" s="31" t="str">
        <f>[1]basis!N535</f>
        <v>Galmaarden</v>
      </c>
      <c r="D538" s="31" t="str">
        <f>[1]basis!D535</f>
        <v>Wonen En Werken Voor Personen Met Autisme</v>
      </c>
      <c r="E538" s="31" t="str">
        <f>[1]basis!F535</f>
        <v>De Okkernoot Pastorie</v>
      </c>
      <c r="F538" s="31" t="str">
        <f>[1]basis!G535</f>
        <v>Isoleren pompen/kranen/hydraulica</v>
      </c>
      <c r="G538" s="34">
        <f>[1]basis!H535</f>
        <v>570</v>
      </c>
      <c r="H538" s="35">
        <f>[1]basis!Z535</f>
        <v>43720</v>
      </c>
    </row>
    <row r="539" spans="1:8" s="15" customFormat="1" x14ac:dyDescent="0.25">
      <c r="A539" s="31" t="s">
        <v>1215</v>
      </c>
      <c r="B539" s="31" t="str">
        <f>[1]basis!P536</f>
        <v>Vlaams-Brabant</v>
      </c>
      <c r="C539" s="31" t="str">
        <f>[1]basis!N536</f>
        <v>Galmaarden</v>
      </c>
      <c r="D539" s="31" t="str">
        <f>[1]basis!D536</f>
        <v>Wonen En Werken Voor Personen Met Autisme</v>
      </c>
      <c r="E539" s="31" t="str">
        <f>[1]basis!F536</f>
        <v>De Okkernoot Pastorie</v>
      </c>
      <c r="F539" s="31" t="str">
        <f>[1]basis!G536</f>
        <v>Overige</v>
      </c>
      <c r="G539" s="34">
        <f>[1]basis!H536</f>
        <v>307</v>
      </c>
      <c r="H539" s="35">
        <f>[1]basis!Z536</f>
        <v>43720</v>
      </c>
    </row>
    <row r="540" spans="1:8" s="15" customFormat="1" x14ac:dyDescent="0.25">
      <c r="A540" s="31" t="s">
        <v>1216</v>
      </c>
      <c r="B540" s="31" t="str">
        <f>[1]basis!P537</f>
        <v>Vlaams-Brabant</v>
      </c>
      <c r="C540" s="31" t="str">
        <f>[1]basis!N537</f>
        <v>Galmaarden</v>
      </c>
      <c r="D540" s="31" t="str">
        <f>[1]basis!D537</f>
        <v>Wonen En Werken Voor Personen Met Autisme</v>
      </c>
      <c r="E540" s="31" t="str">
        <f>[1]basis!F537</f>
        <v>De Okkernoot Pastorie</v>
      </c>
      <c r="F540" s="31" t="str">
        <f>[1]basis!G537</f>
        <v>Relighting/relamping</v>
      </c>
      <c r="G540" s="34">
        <f>[1]basis!H537</f>
        <v>1500</v>
      </c>
      <c r="H540" s="35">
        <f>[1]basis!Z537</f>
        <v>43720</v>
      </c>
    </row>
    <row r="541" spans="1:8" s="15" customFormat="1" x14ac:dyDescent="0.25">
      <c r="A541" s="31" t="s">
        <v>1217</v>
      </c>
      <c r="B541" s="31" t="str">
        <f>[1]basis!P538</f>
        <v>Vlaams-Brabant</v>
      </c>
      <c r="C541" s="31" t="str">
        <f>[1]basis!N538</f>
        <v>Galmaarden</v>
      </c>
      <c r="D541" s="31" t="str">
        <f>[1]basis!D538</f>
        <v>Wonen En Werken Voor Personen Met Autisme</v>
      </c>
      <c r="E541" s="31" t="str">
        <f>[1]basis!F538</f>
        <v>Tehuis Vollezele</v>
      </c>
      <c r="F541" s="31" t="str">
        <f>[1]basis!G538</f>
        <v>Isoleren leidingen</v>
      </c>
      <c r="G541" s="34">
        <f>[1]basis!H538</f>
        <v>45</v>
      </c>
      <c r="H541" s="35">
        <f>[1]basis!Z538</f>
        <v>43720</v>
      </c>
    </row>
    <row r="542" spans="1:8" s="15" customFormat="1" x14ac:dyDescent="0.25">
      <c r="A542" s="31" t="s">
        <v>1218</v>
      </c>
      <c r="B542" s="31" t="str">
        <f>[1]basis!P539</f>
        <v>Vlaams-Brabant</v>
      </c>
      <c r="C542" s="31" t="str">
        <f>[1]basis!N539</f>
        <v>Galmaarden</v>
      </c>
      <c r="D542" s="31" t="str">
        <f>[1]basis!D539</f>
        <v>Wonen En Werken Voor Personen Met Autisme</v>
      </c>
      <c r="E542" s="31" t="str">
        <f>[1]basis!F539</f>
        <v>Tehuis Vollezele</v>
      </c>
      <c r="F542" s="31" t="str">
        <f>[1]basis!G539</f>
        <v>Isoleren pompen/kranen/hydraulica</v>
      </c>
      <c r="G542" s="34">
        <f>[1]basis!H539</f>
        <v>1050</v>
      </c>
      <c r="H542" s="35">
        <f>[1]basis!Z539</f>
        <v>43720</v>
      </c>
    </row>
    <row r="543" spans="1:8" s="15" customFormat="1" x14ac:dyDescent="0.25">
      <c r="A543" s="31" t="s">
        <v>1219</v>
      </c>
      <c r="B543" s="31" t="str">
        <f>[1]basis!P540</f>
        <v>Vlaams-Brabant</v>
      </c>
      <c r="C543" s="31" t="str">
        <f>[1]basis!N540</f>
        <v>Galmaarden</v>
      </c>
      <c r="D543" s="31" t="str">
        <f>[1]basis!D540</f>
        <v>Wonen En Werken Voor Personen Met Autisme</v>
      </c>
      <c r="E543" s="31" t="str">
        <f>[1]basis!F540</f>
        <v>Tehuis Vollezele</v>
      </c>
      <c r="F543" s="31" t="str">
        <f>[1]basis!G540</f>
        <v>Overige</v>
      </c>
      <c r="G543" s="34">
        <f>[1]basis!H540</f>
        <v>300</v>
      </c>
      <c r="H543" s="35">
        <f>[1]basis!Z540</f>
        <v>43720</v>
      </c>
    </row>
    <row r="544" spans="1:8" s="15" customFormat="1" x14ac:dyDescent="0.25">
      <c r="A544" s="31" t="s">
        <v>1220</v>
      </c>
      <c r="B544" s="31" t="str">
        <f>[1]basis!P541</f>
        <v>Vlaams-Brabant</v>
      </c>
      <c r="C544" s="31" t="str">
        <f>[1]basis!N541</f>
        <v>Galmaarden</v>
      </c>
      <c r="D544" s="31" t="str">
        <f>[1]basis!D541</f>
        <v>Wonen En Werken Voor Personen Met Autisme</v>
      </c>
      <c r="E544" s="31" t="str">
        <f>[1]basis!F541</f>
        <v>Tehuis Vollezele</v>
      </c>
      <c r="F544" s="31" t="str">
        <f>[1]basis!G541</f>
        <v>Overige</v>
      </c>
      <c r="G544" s="34">
        <f>[1]basis!H541</f>
        <v>435</v>
      </c>
      <c r="H544" s="35">
        <f>[1]basis!Z541</f>
        <v>43720</v>
      </c>
    </row>
    <row r="545" spans="1:8" s="15" customFormat="1" x14ac:dyDescent="0.25">
      <c r="A545" s="31" t="s">
        <v>1221</v>
      </c>
      <c r="B545" s="31" t="str">
        <f>[1]basis!P542</f>
        <v>Vlaams-Brabant</v>
      </c>
      <c r="C545" s="31" t="str">
        <f>[1]basis!N542</f>
        <v>Galmaarden</v>
      </c>
      <c r="D545" s="31" t="str">
        <f>[1]basis!D542</f>
        <v>Wonen En Werken Voor Personen Met Autisme</v>
      </c>
      <c r="E545" s="31" t="str">
        <f>[1]basis!F542</f>
        <v>Tehuis Vollezele</v>
      </c>
      <c r="F545" s="31" t="str">
        <f>[1]basis!G542</f>
        <v>Regeltechn. verwarming</v>
      </c>
      <c r="G545" s="34">
        <f>[1]basis!H542</f>
        <v>1045</v>
      </c>
      <c r="H545" s="35">
        <f>[1]basis!Z542</f>
        <v>43720</v>
      </c>
    </row>
    <row r="546" spans="1:8" s="15" customFormat="1" x14ac:dyDescent="0.25">
      <c r="A546" s="31" t="s">
        <v>1222</v>
      </c>
      <c r="B546" s="31" t="str">
        <f>[1]basis!P543</f>
        <v>Vlaams-Brabant</v>
      </c>
      <c r="C546" s="31" t="str">
        <f>[1]basis!N543</f>
        <v>Galmaarden</v>
      </c>
      <c r="D546" s="31" t="str">
        <f>[1]basis!D543</f>
        <v>Wonen En Werken Voor Personen Met Autisme</v>
      </c>
      <c r="E546" s="31" t="str">
        <f>[1]basis!F543</f>
        <v>Tehuis Vollezele</v>
      </c>
      <c r="F546" s="31" t="str">
        <f>[1]basis!G543</f>
        <v>Relighting/relamping</v>
      </c>
      <c r="G546" s="34">
        <f>[1]basis!H543</f>
        <v>6900</v>
      </c>
      <c r="H546" s="35">
        <f>[1]basis!Z543</f>
        <v>43720</v>
      </c>
    </row>
    <row r="547" spans="1:8" s="15" customFormat="1" x14ac:dyDescent="0.25">
      <c r="A547" s="31" t="s">
        <v>1223</v>
      </c>
      <c r="B547" s="31" t="str">
        <f>[1]basis!P544</f>
        <v>Vlaams-Brabant</v>
      </c>
      <c r="C547" s="31" t="str">
        <f>[1]basis!N544</f>
        <v>Galmaarden</v>
      </c>
      <c r="D547" s="31" t="str">
        <f>[1]basis!D544</f>
        <v>Wonen En Werken Voor Personen Met Autisme</v>
      </c>
      <c r="E547" s="31" t="str">
        <f>[1]basis!F544</f>
        <v>Tehuis Vollezele</v>
      </c>
      <c r="F547" s="31" t="str">
        <f>[1]basis!G544</f>
        <v>Warmtepompen</v>
      </c>
      <c r="G547" s="34">
        <f>[1]basis!H544</f>
        <v>19759</v>
      </c>
      <c r="H547" s="35">
        <f>[1]basis!Z544</f>
        <v>43720</v>
      </c>
    </row>
    <row r="548" spans="1:8" s="15" customFormat="1" x14ac:dyDescent="0.25">
      <c r="A548" s="31" t="s">
        <v>1224</v>
      </c>
      <c r="B548" s="31" t="str">
        <f>[1]basis!P545</f>
        <v>Vlaams-Brabant</v>
      </c>
      <c r="C548" s="31" t="str">
        <f>[1]basis!N545</f>
        <v>Galmaarden</v>
      </c>
      <c r="D548" s="31" t="str">
        <f>[1]basis!D545</f>
        <v>Wonen En Werken Voor Personen Met Autisme</v>
      </c>
      <c r="E548" s="31" t="str">
        <f>[1]basis!F545</f>
        <v>Tehuis Vollezele</v>
      </c>
      <c r="F548" s="31" t="str">
        <f>[1]basis!G545</f>
        <v>Zonneboiler</v>
      </c>
      <c r="G548" s="34">
        <f>[1]basis!H545</f>
        <v>20245</v>
      </c>
      <c r="H548" s="35">
        <f>[1]basis!Z545</f>
        <v>43720</v>
      </c>
    </row>
    <row r="549" spans="1:8" s="15" customFormat="1" x14ac:dyDescent="0.25">
      <c r="A549" s="31" t="s">
        <v>1225</v>
      </c>
      <c r="B549" s="31" t="str">
        <f>[1]basis!P546</f>
        <v>West-Vlaanderen</v>
      </c>
      <c r="C549" s="31" t="str">
        <f>[1]basis!N546</f>
        <v>Wevelgem</v>
      </c>
      <c r="D549" s="31" t="str">
        <f>[1]basis!D546</f>
        <v>Woon- En Zorgcentrum Sint -Camillus</v>
      </c>
      <c r="E549" s="31" t="str">
        <f>[1]basis!F546</f>
        <v>Oudbouw + waeterhof</v>
      </c>
      <c r="F549" s="31" t="str">
        <f>[1]basis!G546</f>
        <v>Relighting/relamping</v>
      </c>
      <c r="G549" s="34">
        <f>[1]basis!H546</f>
        <v>3279</v>
      </c>
      <c r="H549" s="35">
        <f>[1]basis!Z546</f>
        <v>43720</v>
      </c>
    </row>
    <row r="550" spans="1:8" s="15" customFormat="1" x14ac:dyDescent="0.25">
      <c r="A550" s="31" t="s">
        <v>1226</v>
      </c>
      <c r="B550" s="31" t="str">
        <f>[1]basis!P547</f>
        <v>West-Vlaanderen</v>
      </c>
      <c r="C550" s="31" t="str">
        <f>[1]basis!N547</f>
        <v>Wevelgem</v>
      </c>
      <c r="D550" s="31" t="str">
        <f>[1]basis!D547</f>
        <v>Woon- En Zorgcentrum Sint -Camillus</v>
      </c>
      <c r="E550" s="31" t="str">
        <f>[1]basis!F547</f>
        <v>Oudbouw + waeterhof</v>
      </c>
      <c r="F550" s="31" t="str">
        <f>[1]basis!G547</f>
        <v>Relighting/relamping</v>
      </c>
      <c r="G550" s="34">
        <f>[1]basis!H547</f>
        <v>14053</v>
      </c>
      <c r="H550" s="35">
        <f>[1]basis!Z547</f>
        <v>43720</v>
      </c>
    </row>
    <row r="551" spans="1:8" s="15" customFormat="1" x14ac:dyDescent="0.25">
      <c r="A551" s="31" t="s">
        <v>1227</v>
      </c>
      <c r="B551" s="31" t="str">
        <f>[1]basis!P548</f>
        <v>Antwerpen</v>
      </c>
      <c r="C551" s="31" t="str">
        <f>[1]basis!N548</f>
        <v>Edegem</v>
      </c>
      <c r="D551" s="31" t="str">
        <f>[1]basis!D548</f>
        <v>Woonzorgnetwerk Edegem</v>
      </c>
      <c r="E551" s="31" t="str">
        <f>[1]basis!F548</f>
        <v>WZN Edegem</v>
      </c>
      <c r="F551" s="31" t="str">
        <f>[1]basis!G548</f>
        <v>Isoleren pompen/kranen/hydraulica</v>
      </c>
      <c r="G551" s="34">
        <f>[1]basis!H548</f>
        <v>7200</v>
      </c>
      <c r="H551" s="35">
        <f>[1]basis!Z548</f>
        <v>43724</v>
      </c>
    </row>
    <row r="552" spans="1:8" s="15" customFormat="1" x14ac:dyDescent="0.25">
      <c r="A552" s="31" t="s">
        <v>1228</v>
      </c>
      <c r="B552" s="31" t="str">
        <f>[1]basis!P549</f>
        <v>Antwerpen</v>
      </c>
      <c r="C552" s="31" t="str">
        <f>[1]basis!N549</f>
        <v>Edegem</v>
      </c>
      <c r="D552" s="31" t="str">
        <f>[1]basis!D549</f>
        <v>Woonzorgnetwerk Edegem</v>
      </c>
      <c r="E552" s="31" t="str">
        <f>[1]basis!F549</f>
        <v>WZN Edegem</v>
      </c>
      <c r="F552" s="31" t="str">
        <f>[1]basis!G549</f>
        <v>Monitoring</v>
      </c>
      <c r="G552" s="34">
        <f>[1]basis!H549</f>
        <v>1538</v>
      </c>
      <c r="H552" s="35">
        <f>[1]basis!Z549</f>
        <v>43724</v>
      </c>
    </row>
    <row r="553" spans="1:8" s="15" customFormat="1" x14ac:dyDescent="0.25">
      <c r="A553" s="31" t="s">
        <v>1229</v>
      </c>
      <c r="B553" s="31" t="str">
        <f>[1]basis!P550</f>
        <v>Antwerpen</v>
      </c>
      <c r="C553" s="31" t="str">
        <f>[1]basis!N550</f>
        <v>Edegem</v>
      </c>
      <c r="D553" s="31" t="str">
        <f>[1]basis!D550</f>
        <v>Woonzorgnetwerk Edegem</v>
      </c>
      <c r="E553" s="31" t="str">
        <f>[1]basis!F550</f>
        <v>WZN Edegem</v>
      </c>
      <c r="F553" s="31" t="str">
        <f>[1]basis!G550</f>
        <v>Regeltechn. ventilatie</v>
      </c>
      <c r="G553" s="34">
        <f>[1]basis!H550</f>
        <v>8636</v>
      </c>
      <c r="H553" s="35">
        <f>[1]basis!Z550</f>
        <v>43724</v>
      </c>
    </row>
    <row r="554" spans="1:8" s="15" customFormat="1" x14ac:dyDescent="0.25">
      <c r="A554" s="31" t="s">
        <v>1230</v>
      </c>
      <c r="B554" s="31" t="str">
        <f>[1]basis!P551</f>
        <v>Antwerpen</v>
      </c>
      <c r="C554" s="31" t="str">
        <f>[1]basis!N551</f>
        <v>Edegem</v>
      </c>
      <c r="D554" s="31" t="str">
        <f>[1]basis!D551</f>
        <v>Woonzorgnetwerk Edegem</v>
      </c>
      <c r="E554" s="31" t="str">
        <f>[1]basis!F551</f>
        <v>WZN Edegem</v>
      </c>
      <c r="F554" s="31" t="str">
        <f>[1]basis!G551</f>
        <v>Relighting/relamping</v>
      </c>
      <c r="G554" s="34">
        <f>[1]basis!H551</f>
        <v>12331</v>
      </c>
      <c r="H554" s="35">
        <f>[1]basis!Z551</f>
        <v>43724</v>
      </c>
    </row>
    <row r="555" spans="1:8" s="15" customFormat="1" x14ac:dyDescent="0.25">
      <c r="A555" s="31" t="s">
        <v>1231</v>
      </c>
      <c r="B555" s="31" t="str">
        <f>[1]basis!P552</f>
        <v>Antwerpen</v>
      </c>
      <c r="C555" s="31" t="str">
        <f>[1]basis!N552</f>
        <v>Edegem</v>
      </c>
      <c r="D555" s="31" t="str">
        <f>[1]basis!D552</f>
        <v>Woonzorgnetwerk Edegem</v>
      </c>
      <c r="E555" s="31" t="str">
        <f>[1]basis!F552</f>
        <v>WZN Edegem</v>
      </c>
      <c r="F555" s="31" t="str">
        <f>[1]basis!G552</f>
        <v>Stookplaatsrenovatie</v>
      </c>
      <c r="G555" s="34">
        <f>[1]basis!H552</f>
        <v>54000</v>
      </c>
      <c r="H555" s="35">
        <f>[1]basis!Z552</f>
        <v>43724</v>
      </c>
    </row>
    <row r="556" spans="1:8" s="15" customFormat="1" x14ac:dyDescent="0.25">
      <c r="A556" s="31" t="s">
        <v>1232</v>
      </c>
      <c r="B556" s="31" t="str">
        <f>[1]basis!P553</f>
        <v>Antwerpen</v>
      </c>
      <c r="C556" s="31" t="str">
        <f>[1]basis!N553</f>
        <v>Edegem</v>
      </c>
      <c r="D556" s="31" t="str">
        <f>[1]basis!D553</f>
        <v>Woonzorgnetwerk Edegem</v>
      </c>
      <c r="E556" s="31" t="str">
        <f>[1]basis!F553</f>
        <v>WZN Edegem</v>
      </c>
      <c r="F556" s="31" t="str">
        <f>[1]basis!G553</f>
        <v>Vervangen pompen</v>
      </c>
      <c r="G556" s="34">
        <f>[1]basis!H553</f>
        <v>6600</v>
      </c>
      <c r="H556" s="35">
        <f>[1]basis!Z553</f>
        <v>43724</v>
      </c>
    </row>
    <row r="557" spans="1:8" s="15" customFormat="1" x14ac:dyDescent="0.25">
      <c r="A557" s="31" t="s">
        <v>1233</v>
      </c>
      <c r="B557" s="31" t="str">
        <f>[1]basis!P554</f>
        <v>West-Vlaanderen</v>
      </c>
      <c r="C557" s="31" t="str">
        <f>[1]basis!N554</f>
        <v>Harelbeke</v>
      </c>
      <c r="D557" s="31" t="str">
        <f>[1]basis!D554</f>
        <v>Zorgbedrijf Harelbeke</v>
      </c>
      <c r="E557" s="31" t="str">
        <f>[1]basis!F554</f>
        <v>woonzorgcentrum Ceder aan de Leie / assistentiewoningen De Beiaard</v>
      </c>
      <c r="F557" s="31" t="str">
        <f>[1]basis!G554</f>
        <v>Relighting/relamping</v>
      </c>
      <c r="G557" s="34">
        <f>[1]basis!H554</f>
        <v>89346</v>
      </c>
      <c r="H557" s="35">
        <f>[1]basis!Z554</f>
        <v>43724</v>
      </c>
    </row>
    <row r="558" spans="1:8" s="15" customFormat="1" x14ac:dyDescent="0.25">
      <c r="A558" s="31" t="s">
        <v>1234</v>
      </c>
      <c r="B558" s="31" t="str">
        <f>[1]basis!P555</f>
        <v>West-Vlaanderen</v>
      </c>
      <c r="C558" s="31" t="str">
        <f>[1]basis!N555</f>
        <v>Harelbeke</v>
      </c>
      <c r="D558" s="31" t="str">
        <f>[1]basis!D555</f>
        <v>Zorgbedrijf Harelbeke</v>
      </c>
      <c r="E558" s="31" t="str">
        <f>[1]basis!F555</f>
        <v>Zorgcampus De Vlinder</v>
      </c>
      <c r="F558" s="31" t="str">
        <f>[1]basis!G555</f>
        <v>Regeltechnisch</v>
      </c>
      <c r="G558" s="34">
        <f>[1]basis!H555</f>
        <v>1500</v>
      </c>
      <c r="H558" s="35">
        <f>[1]basis!Z555</f>
        <v>43724</v>
      </c>
    </row>
    <row r="559" spans="1:8" s="15" customFormat="1" x14ac:dyDescent="0.25">
      <c r="A559" s="31" t="s">
        <v>1235</v>
      </c>
      <c r="B559" s="31" t="str">
        <f>[1]basis!P556</f>
        <v>West-Vlaanderen</v>
      </c>
      <c r="C559" s="31" t="str">
        <f>[1]basis!N556</f>
        <v>Harelbeke</v>
      </c>
      <c r="D559" s="31" t="str">
        <f>[1]basis!D556</f>
        <v>Zorgbedrijf Harelbeke</v>
      </c>
      <c r="E559" s="31" t="str">
        <f>[1]basis!F556</f>
        <v>Zorgcampus De Vlinder</v>
      </c>
      <c r="F559" s="31" t="str">
        <f>[1]basis!G556</f>
        <v>Relighting/relamping</v>
      </c>
      <c r="G559" s="34">
        <f>[1]basis!H556</f>
        <v>29251.199999999997</v>
      </c>
      <c r="H559" s="35">
        <f>[1]basis!Z556</f>
        <v>43724</v>
      </c>
    </row>
    <row r="560" spans="1:8" s="15" customFormat="1" x14ac:dyDescent="0.25">
      <c r="A560" s="31" t="s">
        <v>1236</v>
      </c>
      <c r="B560" s="31" t="str">
        <f>[1]basis!P557</f>
        <v>West-Vlaanderen</v>
      </c>
      <c r="C560" s="31" t="str">
        <f>[1]basis!N557</f>
        <v>Harelbeke</v>
      </c>
      <c r="D560" s="31" t="str">
        <f>[1]basis!D557</f>
        <v>Zorgbedrijf Harelbeke</v>
      </c>
      <c r="E560" s="31" t="str">
        <f>[1]basis!F557</f>
        <v>Zorgcampus De Vlinder</v>
      </c>
      <c r="F560" s="31" t="str">
        <f>[1]basis!G557</f>
        <v>Relighting/relamping</v>
      </c>
      <c r="G560" s="34">
        <f>[1]basis!H557</f>
        <v>870</v>
      </c>
      <c r="H560" s="35">
        <f>[1]basis!Z557</f>
        <v>43724</v>
      </c>
    </row>
    <row r="561" spans="1:8" s="15" customFormat="1" x14ac:dyDescent="0.25">
      <c r="A561" s="31" t="s">
        <v>1237</v>
      </c>
      <c r="B561" s="31" t="str">
        <f>[1]basis!P558</f>
        <v>West-Vlaanderen</v>
      </c>
      <c r="C561" s="31" t="str">
        <f>[1]basis!N558</f>
        <v>Harelbeke</v>
      </c>
      <c r="D561" s="31" t="str">
        <f>[1]basis!D558</f>
        <v>Zorgbedrijf Harelbeke</v>
      </c>
      <c r="E561" s="31" t="str">
        <f>[1]basis!F558</f>
        <v>Zorgcampus De Vlinder</v>
      </c>
      <c r="F561" s="31" t="str">
        <f>[1]basis!G558</f>
        <v>Sensibilisering</v>
      </c>
      <c r="G561" s="34">
        <f>[1]basis!H558</f>
        <v>347</v>
      </c>
      <c r="H561" s="35">
        <f>[1]basis!Z558</f>
        <v>43724</v>
      </c>
    </row>
    <row r="562" spans="1:8" s="15" customFormat="1" x14ac:dyDescent="0.25">
      <c r="A562" s="31" t="s">
        <v>1238</v>
      </c>
      <c r="B562" s="31" t="str">
        <f>[1]basis!P559</f>
        <v>Oost-Vlaanderen</v>
      </c>
      <c r="C562" s="31" t="str">
        <f>[1]basis!N559</f>
        <v>Beveren</v>
      </c>
      <c r="D562" s="31" t="str">
        <f>[1]basis!D559</f>
        <v>Zorgpunt Waasland</v>
      </c>
      <c r="E562" s="31" t="str">
        <f>[1]basis!F559</f>
        <v>WZC Boeyé-Van Landeghem</v>
      </c>
      <c r="F562" s="31" t="str">
        <f>[1]basis!G559</f>
        <v>Isoleren leidingen</v>
      </c>
      <c r="G562" s="34">
        <f>[1]basis!H559</f>
        <v>335</v>
      </c>
      <c r="H562" s="35">
        <f>[1]basis!Z559</f>
        <v>43724</v>
      </c>
    </row>
    <row r="563" spans="1:8" s="15" customFormat="1" x14ac:dyDescent="0.25">
      <c r="A563" s="31" t="s">
        <v>1239</v>
      </c>
      <c r="B563" s="31" t="str">
        <f>[1]basis!P560</f>
        <v>Oost-Vlaanderen</v>
      </c>
      <c r="C563" s="31" t="str">
        <f>[1]basis!N560</f>
        <v>Beveren</v>
      </c>
      <c r="D563" s="31" t="str">
        <f>[1]basis!D560</f>
        <v>Zorgpunt Waasland</v>
      </c>
      <c r="E563" s="31" t="str">
        <f>[1]basis!F560</f>
        <v>WZC Boeyé-Van Landeghem</v>
      </c>
      <c r="F563" s="31" t="str">
        <f>[1]basis!G560</f>
        <v>Isoleren pompen/kranen/hydraulica</v>
      </c>
      <c r="G563" s="34">
        <f>[1]basis!H560</f>
        <v>1479</v>
      </c>
      <c r="H563" s="35">
        <f>[1]basis!Z560</f>
        <v>43724</v>
      </c>
    </row>
    <row r="564" spans="1:8" s="15" customFormat="1" x14ac:dyDescent="0.25">
      <c r="A564" s="31" t="s">
        <v>1240</v>
      </c>
      <c r="B564" s="31" t="str">
        <f>[1]basis!P561</f>
        <v>Oost-Vlaanderen</v>
      </c>
      <c r="C564" s="31" t="str">
        <f>[1]basis!N561</f>
        <v>Beveren</v>
      </c>
      <c r="D564" s="31" t="str">
        <f>[1]basis!D561</f>
        <v>Zorgpunt Waasland</v>
      </c>
      <c r="E564" s="31" t="str">
        <f>[1]basis!F561</f>
        <v>WZC Boeyé-Van Landeghem</v>
      </c>
      <c r="F564" s="31" t="str">
        <f>[1]basis!G561</f>
        <v>Relighting/relamping</v>
      </c>
      <c r="G564" s="34">
        <f>[1]basis!H561</f>
        <v>39905.4</v>
      </c>
      <c r="H564" s="35">
        <f>[1]basis!Z561</f>
        <v>43724</v>
      </c>
    </row>
    <row r="565" spans="1:8" s="15" customFormat="1" x14ac:dyDescent="0.25">
      <c r="A565" s="31" t="s">
        <v>1241</v>
      </c>
      <c r="B565" s="31" t="str">
        <f>[1]basis!P562</f>
        <v>Oost-Vlaanderen</v>
      </c>
      <c r="C565" s="31" t="str">
        <f>[1]basis!N562</f>
        <v>Beveren</v>
      </c>
      <c r="D565" s="31" t="str">
        <f>[1]basis!D562</f>
        <v>Zorgpunt Waasland</v>
      </c>
      <c r="E565" s="31" t="str">
        <f>[1]basis!F562</f>
        <v>WZC Boeyé-Van Landeghem</v>
      </c>
      <c r="F565" s="31" t="str">
        <f>[1]basis!G562</f>
        <v>Relighting/relamping</v>
      </c>
      <c r="G565" s="34">
        <f>[1]basis!H562</f>
        <v>9624</v>
      </c>
      <c r="H565" s="35">
        <f>[1]basis!Z562</f>
        <v>43724</v>
      </c>
    </row>
    <row r="566" spans="1:8" s="15" customFormat="1" x14ac:dyDescent="0.25">
      <c r="A566" s="31" t="s">
        <v>1242</v>
      </c>
      <c r="B566" s="31" t="str">
        <f>[1]basis!P563</f>
        <v>Oost-Vlaanderen</v>
      </c>
      <c r="C566" s="31" t="str">
        <f>[1]basis!N563</f>
        <v>Beveren</v>
      </c>
      <c r="D566" s="31" t="str">
        <f>[1]basis!D563</f>
        <v>Zorgpunt Waasland</v>
      </c>
      <c r="E566" s="31" t="str">
        <f>[1]basis!F563</f>
        <v>WZC Boeyé-Van Landeghem</v>
      </c>
      <c r="F566" s="31" t="str">
        <f>[1]basis!G563</f>
        <v>WKK</v>
      </c>
      <c r="G566" s="34">
        <f>[1]basis!H563</f>
        <v>13092</v>
      </c>
      <c r="H566" s="35">
        <f>[1]basis!Z563</f>
        <v>43724</v>
      </c>
    </row>
    <row r="567" spans="1:8" s="15" customFormat="1" x14ac:dyDescent="0.25">
      <c r="A567" s="31" t="s">
        <v>1243</v>
      </c>
      <c r="B567" s="31" t="str">
        <f>[1]basis!P564</f>
        <v>West-Vlaanderen</v>
      </c>
      <c r="C567" s="31" t="str">
        <f>[1]basis!N564</f>
        <v>Brugge</v>
      </c>
      <c r="D567" s="31" t="str">
        <f>[1]basis!D564</f>
        <v>Zorgvereniging Mintus</v>
      </c>
      <c r="E567" s="31" t="str">
        <f>[1]basis!F564</f>
        <v>DC Levensvreugde</v>
      </c>
      <c r="F567" s="31" t="str">
        <f>[1]basis!G564</f>
        <v>Schrijnwerkrenovatie</v>
      </c>
      <c r="G567" s="34">
        <f>[1]basis!H564</f>
        <v>19551.600000000002</v>
      </c>
      <c r="H567" s="35">
        <f>[1]basis!Z564</f>
        <v>43724</v>
      </c>
    </row>
    <row r="568" spans="1:8" s="15" customFormat="1" x14ac:dyDescent="0.25">
      <c r="A568" s="31" t="s">
        <v>1244</v>
      </c>
      <c r="B568" s="31" t="str">
        <f>[1]basis!P565</f>
        <v>West-Vlaanderen</v>
      </c>
      <c r="C568" s="31" t="str">
        <f>[1]basis!N565</f>
        <v>Brugge</v>
      </c>
      <c r="D568" s="31" t="str">
        <f>[1]basis!D565</f>
        <v>Zorgvereniging Mintus</v>
      </c>
      <c r="E568" s="31" t="str">
        <f>[1]basis!F565</f>
        <v>DC Werftje</v>
      </c>
      <c r="F568" s="31" t="str">
        <f>[1]basis!G565</f>
        <v>Stookplaatsrenovatie</v>
      </c>
      <c r="G568" s="34">
        <f>[1]basis!H565</f>
        <v>19245.599999999999</v>
      </c>
      <c r="H568" s="35">
        <f>[1]basis!Z565</f>
        <v>43724</v>
      </c>
    </row>
    <row r="569" spans="1:8" s="15" customFormat="1" x14ac:dyDescent="0.25">
      <c r="A569" s="31" t="s">
        <v>1245</v>
      </c>
      <c r="B569" s="31" t="str">
        <f>[1]basis!P566</f>
        <v>West-Vlaanderen</v>
      </c>
      <c r="C569" s="31" t="str">
        <f>[1]basis!N566</f>
        <v>Brugge</v>
      </c>
      <c r="D569" s="31" t="str">
        <f>[1]basis!D566</f>
        <v>Blauwe Lelie</v>
      </c>
      <c r="E569" s="31" t="str">
        <f>[1]basis!F566</f>
        <v>KDV Oogappel</v>
      </c>
      <c r="F569" s="31" t="str">
        <f>[1]basis!G566</f>
        <v>Dakisolatie</v>
      </c>
      <c r="G569" s="34">
        <f>[1]basis!H566</f>
        <v>35749.800000000003</v>
      </c>
      <c r="H569" s="35">
        <f>[1]basis!Z566</f>
        <v>43818</v>
      </c>
    </row>
    <row r="570" spans="1:8" s="15" customFormat="1" x14ac:dyDescent="0.25">
      <c r="A570" s="31" t="s">
        <v>1246</v>
      </c>
      <c r="B570" s="31" t="str">
        <f>[1]basis!P567</f>
        <v>West-Vlaanderen</v>
      </c>
      <c r="C570" s="31" t="str">
        <f>[1]basis!N567</f>
        <v>Brugge</v>
      </c>
      <c r="D570" s="31" t="str">
        <f>[1]basis!D567</f>
        <v>Blauwe Lelie</v>
      </c>
      <c r="E570" s="31" t="str">
        <f>[1]basis!F567</f>
        <v>KDV Oogappel</v>
      </c>
      <c r="F570" s="31" t="str">
        <f>[1]basis!G567</f>
        <v>Schrijnwerkrenovatie</v>
      </c>
      <c r="G570" s="34">
        <f>[1]basis!H567</f>
        <v>17250</v>
      </c>
      <c r="H570" s="35">
        <f>[1]basis!Z567</f>
        <v>43818</v>
      </c>
    </row>
    <row r="571" spans="1:8" s="15" customFormat="1" x14ac:dyDescent="0.25">
      <c r="A571" s="31" t="s">
        <v>1247</v>
      </c>
      <c r="B571" s="31" t="str">
        <f>[1]basis!P568</f>
        <v>West-Vlaanderen</v>
      </c>
      <c r="C571" s="31" t="str">
        <f>[1]basis!N568</f>
        <v>Brugge</v>
      </c>
      <c r="D571" s="31" t="str">
        <f>[1]basis!D568</f>
        <v>Zorgvereniging Mintus</v>
      </c>
      <c r="E571" s="31" t="str">
        <f>[1]basis!F568</f>
        <v>WZC Van Zuylen</v>
      </c>
      <c r="F571" s="31" t="str">
        <f>[1]basis!G568</f>
        <v>Relighting/relamping</v>
      </c>
      <c r="G571" s="34">
        <f>[1]basis!H568</f>
        <v>869</v>
      </c>
      <c r="H571" s="35">
        <f>[1]basis!Z568</f>
        <v>43818</v>
      </c>
    </row>
    <row r="572" spans="1:8" s="15" customFormat="1" x14ac:dyDescent="0.25">
      <c r="A572" s="31" t="s">
        <v>1248</v>
      </c>
      <c r="B572" s="31" t="str">
        <f>[1]basis!P569</f>
        <v>West-Vlaanderen</v>
      </c>
      <c r="C572" s="31" t="str">
        <f>[1]basis!N569</f>
        <v>Brugge</v>
      </c>
      <c r="D572" s="31" t="str">
        <f>[1]basis!D569</f>
        <v>Zorgvereniging Mintus</v>
      </c>
      <c r="E572" s="31" t="str">
        <f>[1]basis!F569</f>
        <v>WZC Van Zuylen</v>
      </c>
      <c r="F572" s="31" t="str">
        <f>[1]basis!G569</f>
        <v>Relighting/relamping</v>
      </c>
      <c r="G572" s="34">
        <f>[1]basis!H569</f>
        <v>6673</v>
      </c>
      <c r="H572" s="35">
        <f>[1]basis!Z569</f>
        <v>43818</v>
      </c>
    </row>
    <row r="573" spans="1:8" s="15" customFormat="1" x14ac:dyDescent="0.25">
      <c r="A573" s="31" t="s">
        <v>1249</v>
      </c>
      <c r="B573" s="31" t="str">
        <f>[1]basis!P570</f>
        <v>West-Vlaanderen</v>
      </c>
      <c r="C573" s="31" t="str">
        <f>[1]basis!N570</f>
        <v>Brugge</v>
      </c>
      <c r="D573" s="31" t="str">
        <f>[1]basis!D570</f>
        <v>Zorgvereniging Mintus</v>
      </c>
      <c r="E573" s="31" t="str">
        <f>[1]basis!F570</f>
        <v>WZC Van Zuylen</v>
      </c>
      <c r="F573" s="31" t="str">
        <f>[1]basis!G570</f>
        <v>Relighting/relamping</v>
      </c>
      <c r="G573" s="34">
        <f>[1]basis!H570</f>
        <v>2806</v>
      </c>
      <c r="H573" s="35">
        <f>[1]basis!Z570</f>
        <v>43818</v>
      </c>
    </row>
    <row r="574" spans="1:8" s="15" customFormat="1" x14ac:dyDescent="0.25">
      <c r="A574" s="31" t="s">
        <v>1250</v>
      </c>
      <c r="B574" s="31" t="str">
        <f>[1]basis!P571</f>
        <v>Vlaams-Brabant</v>
      </c>
      <c r="C574" s="31" t="str">
        <f>[1]basis!N571</f>
        <v>Opwijk</v>
      </c>
      <c r="D574" s="31" t="str">
        <f>[1]basis!D571</f>
        <v>Zorgvereniging OPcura</v>
      </c>
      <c r="E574" s="31" t="str">
        <f>[1]basis!F571</f>
        <v>WZC De Oase</v>
      </c>
      <c r="F574" s="31" t="str">
        <f>[1]basis!G571</f>
        <v>Overige</v>
      </c>
      <c r="G574" s="34">
        <f>[1]basis!H571</f>
        <v>300</v>
      </c>
      <c r="H574" s="35">
        <f>[1]basis!Z571</f>
        <v>43724</v>
      </c>
    </row>
    <row r="575" spans="1:8" s="15" customFormat="1" x14ac:dyDescent="0.25">
      <c r="A575" s="31" t="s">
        <v>1251</v>
      </c>
      <c r="B575" s="31" t="str">
        <f>[1]basis!P572</f>
        <v>Vlaams-Brabant</v>
      </c>
      <c r="C575" s="31" t="str">
        <f>[1]basis!N572</f>
        <v>Opwijk</v>
      </c>
      <c r="D575" s="31" t="str">
        <f>[1]basis!D572</f>
        <v>Zorgvereniging OPcura</v>
      </c>
      <c r="E575" s="31" t="str">
        <f>[1]basis!F572</f>
        <v>WZC De Oase</v>
      </c>
      <c r="F575" s="31" t="str">
        <f>[1]basis!G572</f>
        <v>Regeltechn. koeling</v>
      </c>
      <c r="G575" s="34">
        <f>[1]basis!H572</f>
        <v>89</v>
      </c>
      <c r="H575" s="35">
        <f>[1]basis!Z572</f>
        <v>43724</v>
      </c>
    </row>
    <row r="576" spans="1:8" s="15" customFormat="1" x14ac:dyDescent="0.25">
      <c r="A576" s="31" t="s">
        <v>1252</v>
      </c>
      <c r="B576" s="31" t="str">
        <f>[1]basis!P573</f>
        <v>Vlaams-Brabant</v>
      </c>
      <c r="C576" s="31" t="str">
        <f>[1]basis!N573</f>
        <v>Opwijk</v>
      </c>
      <c r="D576" s="31" t="str">
        <f>[1]basis!D573</f>
        <v>Zorgvereniging OPcura</v>
      </c>
      <c r="E576" s="31" t="str">
        <f>[1]basis!F573</f>
        <v>WZC De Oase</v>
      </c>
      <c r="F576" s="31" t="str">
        <f>[1]basis!G573</f>
        <v>Relighting/relamping</v>
      </c>
      <c r="G576" s="34">
        <f>[1]basis!H573</f>
        <v>291</v>
      </c>
      <c r="H576" s="35">
        <f>[1]basis!Z573</f>
        <v>43724</v>
      </c>
    </row>
    <row r="577" spans="1:8" s="15" customFormat="1" x14ac:dyDescent="0.25">
      <c r="A577" s="31" t="s">
        <v>1253</v>
      </c>
      <c r="B577" s="31" t="str">
        <f>[1]basis!P574</f>
        <v>Vlaams-Brabant</v>
      </c>
      <c r="C577" s="31" t="str">
        <f>[1]basis!N574</f>
        <v>Opwijk</v>
      </c>
      <c r="D577" s="31" t="str">
        <f>[1]basis!D574</f>
        <v>Zorgvereniging OPcura</v>
      </c>
      <c r="E577" s="31" t="str">
        <f>[1]basis!F574</f>
        <v>WZC De Oase</v>
      </c>
      <c r="F577" s="31" t="str">
        <f>[1]basis!G574</f>
        <v>Vervangen pompen</v>
      </c>
      <c r="G577" s="34">
        <f>[1]basis!H574</f>
        <v>5040</v>
      </c>
      <c r="H577" s="35">
        <f>[1]basis!Z574</f>
        <v>43724</v>
      </c>
    </row>
  </sheetData>
  <mergeCells count="3">
    <mergeCell ref="A1:H1"/>
    <mergeCell ref="A2:H2"/>
    <mergeCell ref="A4:F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1C8FA-DE81-4BBE-82A6-E80519302FDC}">
  <dimension ref="A1:H12"/>
  <sheetViews>
    <sheetView workbookViewId="0">
      <selection activeCell="A4" sqref="A4"/>
    </sheetView>
  </sheetViews>
  <sheetFormatPr defaultRowHeight="15" x14ac:dyDescent="0.25"/>
  <cols>
    <col min="1" max="1" width="60.28515625" bestFit="1" customWidth="1"/>
    <col min="2" max="2" width="13.7109375" bestFit="1" customWidth="1"/>
    <col min="3" max="3" width="12.85546875" bestFit="1" customWidth="1"/>
    <col min="4" max="4" width="12.28515625" style="30" bestFit="1" customWidth="1"/>
    <col min="5" max="5" width="11.28515625" bestFit="1" customWidth="1"/>
    <col min="6" max="6" width="12.42578125" bestFit="1" customWidth="1"/>
    <col min="7" max="7" width="12.28515625" bestFit="1" customWidth="1"/>
  </cols>
  <sheetData>
    <row r="1" spans="1:8" x14ac:dyDescent="0.25">
      <c r="A1" s="90" t="s">
        <v>1254</v>
      </c>
      <c r="B1" s="90" t="s">
        <v>1255</v>
      </c>
    </row>
    <row r="2" spans="1:8" x14ac:dyDescent="0.25">
      <c r="A2" s="88" t="s">
        <v>1285</v>
      </c>
      <c r="B2" s="89" t="e">
        <f>'Klassieke betoelaging'!#REF!</f>
        <v>#REF!</v>
      </c>
      <c r="E2" s="30"/>
      <c r="F2" s="7"/>
      <c r="G2" s="30"/>
      <c r="H2" s="30"/>
    </row>
    <row r="3" spans="1:8" x14ac:dyDescent="0.25">
      <c r="A3" s="88" t="s">
        <v>1256</v>
      </c>
      <c r="B3" s="89">
        <f>'Agressie-subsidies'!G4</f>
        <v>8489281.0800000019</v>
      </c>
    </row>
    <row r="4" spans="1:8" x14ac:dyDescent="0.25">
      <c r="A4" s="112" t="s">
        <v>1286</v>
      </c>
      <c r="B4" s="113" t="e">
        <f>B2+B3</f>
        <v>#REF!</v>
      </c>
      <c r="C4" s="30"/>
      <c r="E4" s="30"/>
      <c r="F4" s="7"/>
      <c r="G4" s="30"/>
      <c r="H4" s="30"/>
    </row>
    <row r="5" spans="1:8" x14ac:dyDescent="0.25">
      <c r="A5" s="115" t="s">
        <v>1334</v>
      </c>
      <c r="B5" s="116">
        <f>'Infrastructuurforfait PMH'!G4</f>
        <v>474439.5</v>
      </c>
    </row>
    <row r="6" spans="1:8" x14ac:dyDescent="0.25">
      <c r="A6" s="88" t="s">
        <v>1335</v>
      </c>
      <c r="B6" s="89">
        <f>'Strategisch forfait ZH'!H4</f>
        <v>3898491.17</v>
      </c>
    </row>
    <row r="7" spans="1:8" x14ac:dyDescent="0.25">
      <c r="A7" s="88" t="s">
        <v>1608</v>
      </c>
      <c r="B7" s="89">
        <f>'Toestelfinanciering ZH'!I18</f>
        <v>8477613.4299999997</v>
      </c>
    </row>
    <row r="8" spans="1:8" x14ac:dyDescent="0.25">
      <c r="A8" s="88" t="s">
        <v>1607</v>
      </c>
      <c r="B8" s="89">
        <f>'Instandhoudingsforfait ZH'!I18</f>
        <v>118270142.78999999</v>
      </c>
    </row>
    <row r="9" spans="1:8" x14ac:dyDescent="0.25">
      <c r="A9" s="88" t="s">
        <v>1257</v>
      </c>
      <c r="B9" s="89">
        <f>klimaatsubsidies!G4</f>
        <v>8181689.4099999992</v>
      </c>
    </row>
    <row r="11" spans="1:8" x14ac:dyDescent="0.25">
      <c r="A11" s="117" t="s">
        <v>1332</v>
      </c>
    </row>
    <row r="12" spans="1:8" x14ac:dyDescent="0.25">
      <c r="A12" t="s">
        <v>1333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51BB30E5739F4A93FBA975675BA33E" ma:contentTypeVersion="15" ma:contentTypeDescription="Een nieuw document maken." ma:contentTypeScope="" ma:versionID="12c46b2e2a935227034889a1b200e49e">
  <xsd:schema xmlns:xsd="http://www.w3.org/2001/XMLSchema" xmlns:xs="http://www.w3.org/2001/XMLSchema" xmlns:p="http://schemas.microsoft.com/office/2006/metadata/properties" xmlns:ns2="ddff576a-dbbc-4494-a6a3-7f20f9e3b96e" xmlns:ns3="6f1249d8-8563-47e1-b628-fdc44376b021" xmlns:ns4="9a9ec0f0-7796-43d0-ac1f-4c8c46ee0bd1" targetNamespace="http://schemas.microsoft.com/office/2006/metadata/properties" ma:root="true" ma:fieldsID="ea1bc6e21f561e78d56c4e9b2afd72f0" ns2:_="" ns3:_="" ns4:_="">
    <xsd:import namespace="ddff576a-dbbc-4494-a6a3-7f20f9e3b96e"/>
    <xsd:import namespace="6f1249d8-8563-47e1-b628-fdc44376b021"/>
    <xsd:import namespace="9a9ec0f0-7796-43d0-ac1f-4c8c46ee0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576a-dbbc-4494-a6a3-7f20f9e3b9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1249d8-8563-47e1-b628-fdc44376b02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051b53b-46af-4651-bcbd-130dcd156f13}" ma:internalName="TaxCatchAll" ma:showField="CatchAllData" ma:web="d6b0519f-151c-4ff4-90e5-3a8f1ccb71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ff576a-dbbc-4494-a6a3-7f20f9e3b96e">
      <Terms xmlns="http://schemas.microsoft.com/office/infopath/2007/PartnerControls"/>
    </lcf76f155ced4ddcb4097134ff3c332f>
    <TaxCatchAll xmlns="9a9ec0f0-7796-43d0-ac1f-4c8c46ee0bd1" xsi:nil="true"/>
    <SharedWithUsers xmlns="6f1249d8-8563-47e1-b628-fdc44376b021">
      <UserInfo>
        <DisplayName>Boterbergh Niky</DisplayName>
        <AccountId>19</AccountId>
        <AccountType/>
      </UserInfo>
      <UserInfo>
        <DisplayName>Cousaert Christophe</DisplayName>
        <AccountId>20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52495-BF2F-4911-930B-4AEC78C5A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576a-dbbc-4494-a6a3-7f20f9e3b96e"/>
    <ds:schemaRef ds:uri="6f1249d8-8563-47e1-b628-fdc44376b021"/>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503C3-6C6E-4C85-9C00-FD1BF7F184B8}">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ddff576a-dbbc-4494-a6a3-7f20f9e3b96e"/>
    <ds:schemaRef ds:uri="6f1249d8-8563-47e1-b628-fdc44376b021"/>
    <ds:schemaRef ds:uri="9a9ec0f0-7796-43d0-ac1f-4c8c46ee0bd1"/>
    <ds:schemaRef ds:uri="http://www.w3.org/XML/1998/namespace"/>
    <ds:schemaRef ds:uri="http://purl.org/dc/dcmitype/"/>
  </ds:schemaRefs>
</ds:datastoreItem>
</file>

<file path=customXml/itemProps3.xml><?xml version="1.0" encoding="utf-8"?>
<ds:datastoreItem xmlns:ds="http://schemas.openxmlformats.org/officeDocument/2006/customXml" ds:itemID="{AF4CA86D-E8C6-4947-8BBE-33D5547C88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Klassieke betoelaging</vt:lpstr>
      <vt:lpstr>Agressie-subsidies</vt:lpstr>
      <vt:lpstr>Infrastructuurforfait PMH</vt:lpstr>
      <vt:lpstr>Strategisch forfait ZH</vt:lpstr>
      <vt:lpstr>Instandhoudingsforfait ZH</vt:lpstr>
      <vt:lpstr>Toestelfinanciering ZH</vt:lpstr>
      <vt:lpstr>klimaatsubsidies</vt:lpstr>
      <vt:lpstr>Totaal subsidies</vt:lpstr>
      <vt:lpstr>Blad16</vt:lpstr>
      <vt:lpstr>Blad17</vt:lpstr>
      <vt:lpstr>Blad1</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dc:creator>
  <cp:keywords/>
  <dc:description/>
  <cp:lastModifiedBy>Cousaert, Christophe</cp:lastModifiedBy>
  <cp:revision/>
  <cp:lastPrinted>2020-02-17T14:46:11Z</cp:lastPrinted>
  <dcterms:created xsi:type="dcterms:W3CDTF">2011-12-02T08:11:51Z</dcterms:created>
  <dcterms:modified xsi:type="dcterms:W3CDTF">2024-01-09T13:56:22Z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0x010100D151BB30E5739F4A93FBA975675BA33E</vt:lpwstr>
  </property>
  <property fmtid="{D5CDD505-2E9C-101B-9397-08002B2CF9AE}" pid="3" name="AuthorIds_UIVersion_1536">
    <vt:lpwstr>35</vt:lpwstr>
  </property>
  <property fmtid="{D5CDD505-2E9C-101B-9397-08002B2CF9AE}" pid="4" name="AuthorIds_UIVersion_8192">
    <vt:lpwstr>35</vt:lpwstr>
  </property>
  <property fmtid="{D5CDD505-2E9C-101B-9397-08002B2CF9AE}" pid="5" name="MediaServiceImageTags">
    <vt:lpwstr/>
  </property>
</Properties>
</file>