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
    </mc:Choice>
  </mc:AlternateContent>
  <xr:revisionPtr revIDLastSave="0" documentId="8_{F6C09114-4769-492A-BDE8-7338D8351D3E}" xr6:coauthVersionLast="47" xr6:coauthVersionMax="47" xr10:uidLastSave="{00000000-0000-0000-0000-000000000000}"/>
  <bookViews>
    <workbookView xWindow="-120" yWindow="-120" windowWidth="29040" windowHeight="15840" tabRatio="836" xr2:uid="{00000000-000D-0000-FFFF-FFFF00000000}"/>
  </bookViews>
  <sheets>
    <sheet name="Klassieke betoelaging" sheetId="33" r:id="rId1"/>
    <sheet name="Strategisch forfait" sheetId="34" r:id="rId2"/>
    <sheet name="Instandhoudingsforfait ZH" sheetId="35" r:id="rId3"/>
    <sheet name="Toestelfinanciering ZH" sheetId="36" r:id="rId4"/>
    <sheet name="Totaal subsidies" sheetId="37" r:id="rId5"/>
    <sheet name="Blad16" sheetId="16" state="hidden" r:id="rId6"/>
    <sheet name="Blad17" sheetId="17" state="hidden" r:id="rId7"/>
    <sheet name="Blad1" sheetId="1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34" l="1"/>
  <c r="C32" i="34" s="1"/>
  <c r="F29" i="34" l="1"/>
  <c r="B2" i="37" l="1"/>
  <c r="B3" i="37" s="1"/>
  <c r="B4" i="37"/>
  <c r="B6" i="37"/>
  <c r="F100" i="36"/>
  <c r="I17" i="36"/>
  <c r="I15" i="36"/>
  <c r="I14" i="36"/>
  <c r="I13" i="36"/>
  <c r="I12" i="36"/>
  <c r="I11" i="36"/>
  <c r="I16" i="36" l="1"/>
  <c r="I18" i="36" s="1"/>
  <c r="F100" i="35" l="1"/>
  <c r="I17" i="35"/>
  <c r="I15" i="35"/>
  <c r="I14" i="35"/>
  <c r="I13" i="35"/>
  <c r="I12" i="35"/>
  <c r="I11" i="35"/>
  <c r="I16" i="35" l="1"/>
  <c r="I18" i="35" s="1"/>
  <c r="I4" i="34"/>
  <c r="B5" i="37" s="1"/>
  <c r="G62" i="33" l="1"/>
  <c r="G87" i="33"/>
  <c r="G32" i="33"/>
  <c r="G14" i="33"/>
  <c r="G10" i="33"/>
  <c r="G4" i="33"/>
  <c r="G60" i="33" l="1"/>
  <c r="G58" i="33" l="1"/>
  <c r="G93" i="33" s="1"/>
</calcChain>
</file>

<file path=xl/sharedStrings.xml><?xml version="1.0" encoding="utf-8"?>
<sst xmlns="http://schemas.openxmlformats.org/spreadsheetml/2006/main" count="1661" uniqueCount="739">
  <si>
    <t>Gemeente</t>
  </si>
  <si>
    <t>Initiatiefnemer</t>
  </si>
  <si>
    <t>Voorziening</t>
  </si>
  <si>
    <t>Project</t>
  </si>
  <si>
    <t>Goedkeuring</t>
  </si>
  <si>
    <t>Antwerpen</t>
  </si>
  <si>
    <t>Voorzieningen voor Bijzondere Jeugbijstand</t>
  </si>
  <si>
    <t>Voorzieningen voor Centra voor Algemeen Welzijnswerk</t>
  </si>
  <si>
    <t>Voorzieningen voor Gezinnen met kinderen</t>
  </si>
  <si>
    <t>Voorzieningen voor Preventieve en ambulante Gezondheidszorg</t>
  </si>
  <si>
    <t>Voorzieningen voor Personen met een handicap</t>
  </si>
  <si>
    <t>Ouderenzorgvoorzieningen</t>
  </si>
  <si>
    <t>Verleende 
subsidiebeloften</t>
  </si>
  <si>
    <t>Dossiernummer</t>
  </si>
  <si>
    <t>Provincie</t>
  </si>
  <si>
    <t>PH726-W-MCI</t>
  </si>
  <si>
    <t>Centrum voor Ambulante Revalidatie Accent</t>
  </si>
  <si>
    <t>Centrum voor Ambulante Revalidatie Accent vzw</t>
  </si>
  <si>
    <t>Kortrijk</t>
  </si>
  <si>
    <t>West-Vlaanderen</t>
  </si>
  <si>
    <t>aankoop nieuw computernetwerk en randapparatuur</t>
  </si>
  <si>
    <t>Oost-Vlaanderen</t>
  </si>
  <si>
    <t>Destelbergen</t>
  </si>
  <si>
    <t>Revalidatiecentrum De Steijger</t>
  </si>
  <si>
    <t>aankoop bijzondere uitrusting voor een revalidatiecentrum te Destelbergen</t>
  </si>
  <si>
    <t>Revalidatiecentrum De Steijger vzw</t>
  </si>
  <si>
    <t>KG723-B-CE</t>
  </si>
  <si>
    <t>Vlaams-Brabant</t>
  </si>
  <si>
    <t>Brussel (Anderlecht)</t>
  </si>
  <si>
    <t>Sint-Goedele-Brussel vzw</t>
  </si>
  <si>
    <t>BJB145-A-TD</t>
  </si>
  <si>
    <t>Bijzondere Jeugdzorg Boeckenberg site Pennsylvania Foundation</t>
  </si>
  <si>
    <t>verbouwing Pennsylvania Foundation in de Lange Lozannastraat te Antwerpen</t>
  </si>
  <si>
    <t>Zorgbedrijf Antwerpen</t>
  </si>
  <si>
    <t>ZH277-SAM-A-VS
pilootproject</t>
  </si>
  <si>
    <t>Brasschaat</t>
  </si>
  <si>
    <t>nieuwbouw (vervanging) van een palliatief centrum met een hospice voor low care (2 woongelegenheden woonzorgcentrum en 3 woongelegenheden centrum voor kortverblijf), en high care (ziekenhuis) te Wuustwezel</t>
  </si>
  <si>
    <t>Algemeen Ziekenhuis KLINA vzw</t>
  </si>
  <si>
    <t>BZ654-W-MCI
pilootproject</t>
  </si>
  <si>
    <t>verbouwing van een lokaal dienstencentrum (nieuw) en nieuwbouw en verbouwing van 3 dagverzorgingscentra (1 vervanging en 2 nieuw) te Kortrijk (Pilootproject Zorg)</t>
  </si>
  <si>
    <t>De Korenbloem vzw</t>
  </si>
  <si>
    <t>KG703-L-IDB</t>
  </si>
  <si>
    <t>Kinderdagverblijf 't Nestje</t>
  </si>
  <si>
    <t>Tessenderlo</t>
  </si>
  <si>
    <t>nieuwbouw van een kinderdagverblijf 't Nestje met 53 plaatsen in de Geelsebaan te Tessenderlo</t>
  </si>
  <si>
    <t>KG719-B-CE</t>
  </si>
  <si>
    <t>Dilbeek</t>
  </si>
  <si>
    <t>nieuwbouw van het Kinderdagverblijf 't Keperke met 32 plaatsen in Itterbeek</t>
  </si>
  <si>
    <t>KG722-B-CE</t>
  </si>
  <si>
    <t>Kinderdagverblijf Woluland</t>
  </si>
  <si>
    <t>Sint-Lambrechts-Woluwe</t>
  </si>
  <si>
    <t>uitbreiding en verbouwing van het kinderdagverblijf Woluland voor 29 + 4 plaatsen (niet vergunde) voor 3 leefgroepen in de George Henrilaan 278 te Sint-Lambrechts-Woluwe</t>
  </si>
  <si>
    <t>Limburg</t>
  </si>
  <si>
    <t>Kinderdagverblijf 't Nestje vzw</t>
  </si>
  <si>
    <t>Gemeentelijke Kinderopvang Dilbeek vzw</t>
  </si>
  <si>
    <t>Provincialaat der Broeders van Liefde vzw</t>
  </si>
  <si>
    <t>Pilootprojecten Ouderenzorg</t>
  </si>
  <si>
    <t>Psychiatrische verzorgingstehuizen + Pilootproject Zorg</t>
  </si>
  <si>
    <t>Totaal goedgekeurde investeringen in 2017</t>
  </si>
  <si>
    <t>Leuven</t>
  </si>
  <si>
    <t>PH724-B-NM</t>
  </si>
  <si>
    <t>Sint-Jans-Molenbeek</t>
  </si>
  <si>
    <t>aankoop van bijzondere uitrusting met 7 desktops, 3 tablets en educatieve software voor een revalidatiecentrum te Sint-Jans-Molenbeek</t>
  </si>
  <si>
    <t>PH730-W-NM</t>
  </si>
  <si>
    <t>aankoop bijzondere uitrusting: audiometrie</t>
  </si>
  <si>
    <t>PH731-W-NM</t>
  </si>
  <si>
    <t>bijzondere uitrusting: audiometer en insert phones en tympanometer</t>
  </si>
  <si>
    <t>PH733-O-NM</t>
  </si>
  <si>
    <t>Deinze</t>
  </si>
  <si>
    <t>aankoop bijzondere uitrusing: 
server + 10 werkstations</t>
  </si>
  <si>
    <t>PH734-O-NM</t>
  </si>
  <si>
    <t>aankoop bijzondere uitrusting: 10 werkstations</t>
  </si>
  <si>
    <t>Centrum voor Ambulante Revalidatie Brussel vzw</t>
  </si>
  <si>
    <t>Centrum voor Ambulante Revalidatie De Kindervriend vzw</t>
  </si>
  <si>
    <t>Centrum voor Ambulante Revalidatie De Steijger vzw</t>
  </si>
  <si>
    <t>Centrum voor Ambulante Revalidatie Ter Kouter vzw</t>
  </si>
  <si>
    <t>Centrum voor Ambulante Revalidatie Brussel</t>
  </si>
  <si>
    <t>Centrum voor Ambulante Revalidatie De Kindervriend</t>
  </si>
  <si>
    <t>Centrum voor Ambulante Revalidatie De Steijger</t>
  </si>
  <si>
    <t>Centrum voor Ambulante Revalidatie Ter Kouter</t>
  </si>
  <si>
    <t>KG731-O-MV</t>
  </si>
  <si>
    <t>OCMW Hamme</t>
  </si>
  <si>
    <t>Kinderdagverblijf Zonnebloem</t>
  </si>
  <si>
    <t>nieuwbouw van een kinderdagverblijf voor 56 plaatsen (33 met vipa-subsidies) te Hamme</t>
  </si>
  <si>
    <t>Hamme</t>
  </si>
  <si>
    <t>KG728-W-MV</t>
  </si>
  <si>
    <t>Blokkenhuis</t>
  </si>
  <si>
    <t>PH728-A-NM</t>
  </si>
  <si>
    <t>Zewopa</t>
  </si>
  <si>
    <t>PH736-B-NM</t>
  </si>
  <si>
    <t>aankoop van bijzondere uitrusting: 4 desktops en 5 laptops, geïnstalleerd in een draadloos network met een cloud-oplossing</t>
  </si>
  <si>
    <t>KG729-B-MV</t>
  </si>
  <si>
    <t>De Villa</t>
  </si>
  <si>
    <t>verbouwing van het Kinderdagverblijf De Villa voor 56 plaatsen te Heverlee</t>
  </si>
  <si>
    <t>Antwerpen 
(Berchem)</t>
  </si>
  <si>
    <t>oprichtingskosten: inrichting van een ADL-centrale in een nieuwbouwproject zelfstandig wonen voor personen met een fysieke beperking</t>
  </si>
  <si>
    <t>OCMW Kortrijk</t>
  </si>
  <si>
    <t>Kinderdagverblijven KU Leuven vzw</t>
  </si>
  <si>
    <t>Kinderdagverblijf 
't Bijgaardje</t>
  </si>
  <si>
    <t>Kinderopvanglocatie 
De Waterlelie</t>
  </si>
  <si>
    <t>Woonzorgcentrum 
De Korenbloem</t>
  </si>
  <si>
    <t xml:space="preserve">Algemeen Ziekenhuis KLINA </t>
  </si>
  <si>
    <t>PH6268-W-MCI</t>
  </si>
  <si>
    <t>Medisch Pedagogisch Instituut De Kindervriend</t>
  </si>
  <si>
    <t>PH719-L-MCI</t>
  </si>
  <si>
    <t>Begeleidingscentrum Ter Heide</t>
  </si>
  <si>
    <t>Genk</t>
  </si>
  <si>
    <t>nieuwbouw van 4 woonhuizen voor 40 minderjarigen en een dagcentrum/semi-internaat voor 48 volwassenen en minderjarigen (capaciteitsvervanging) te Zonhoven</t>
  </si>
  <si>
    <t>Medisch Pedagogisch Instituut De Kindervriend vzw</t>
  </si>
  <si>
    <t>Intercommunale Vereniging voor Hulp aan Gehandicapten in Limburg vzw</t>
  </si>
  <si>
    <t>PAG141-O-MV</t>
  </si>
  <si>
    <t>Wijkgezondheidscentrum Rabot</t>
  </si>
  <si>
    <t>Wijkgezondheidscentrum Rabot vzw</t>
  </si>
  <si>
    <t>Gent</t>
  </si>
  <si>
    <t>nieuwbouw van een wijkgezondheidscentrum te Gent</t>
  </si>
  <si>
    <t>KG724-B-CE</t>
  </si>
  <si>
    <t>Kinderhuis Kakelbont</t>
  </si>
  <si>
    <t>Herent</t>
  </si>
  <si>
    <t>Kakelbont vzw</t>
  </si>
  <si>
    <t>nieuwbouw van een kinderdagverblijf voor 26 kindplaatsen met uitbreidingsmogelijkheid tot 36 plaatsen (26 capaciteitsvervanging) te Kortrijk</t>
  </si>
  <si>
    <t>verbouwing en uitbreiding van een woning tot een kinderopvang voor 30 kinderen in de Overstrraat 65 te Herent</t>
  </si>
  <si>
    <t>CAW539-B-CE</t>
  </si>
  <si>
    <t>Centrum Algemeen Welzijnswerk Brussel</t>
  </si>
  <si>
    <t>Brussel</t>
  </si>
  <si>
    <t>Centrum Algemeen Welzijnswerk Brussel vzw</t>
  </si>
  <si>
    <t>aankoop met verbouwing van een pand tot centrum voor algemeen welzijnswerk, een polyvalente ruimte met kantoren en 9 appartementen in de Nancystraat 16-20 in Brussel</t>
  </si>
  <si>
    <t>PH715-O-NM</t>
  </si>
  <si>
    <t>Brugge</t>
  </si>
  <si>
    <t>Centrum voor Algemeen Welzijnswerk Oost-Brabant vzw</t>
  </si>
  <si>
    <t>Centrum voor Algemeen Welzijnswerk Oost-Brabant</t>
  </si>
  <si>
    <t>CAW538-B-CE</t>
  </si>
  <si>
    <t>nieuwbouw van een crisisopvangcentrum voor 18 bewoners in de Waversebaan te Leuven (Heverlee)</t>
  </si>
  <si>
    <t>BZ697-L-MV</t>
  </si>
  <si>
    <t>Peer</t>
  </si>
  <si>
    <t>Vitas</t>
  </si>
  <si>
    <t>Woonzorgcentrum Sint-Antonius</t>
  </si>
  <si>
    <t>verbouwing van een dagverzorgingscentrum te Peer</t>
  </si>
  <si>
    <t>BZ611-W-MV</t>
  </si>
  <si>
    <t>Lokaal Dienstencentrum Ter Groenen Boomgaard</t>
  </si>
  <si>
    <t>Kuurne</t>
  </si>
  <si>
    <t>OCMW Kuurne</t>
  </si>
  <si>
    <t>aankoop met verbouwing van het Lokaal Dienstencentrum Ter Groenen Boomgaard te Kuurne</t>
  </si>
  <si>
    <t>BJB143-L-TD</t>
  </si>
  <si>
    <t>Kompas vzw</t>
  </si>
  <si>
    <t>Lanaken</t>
  </si>
  <si>
    <t>Onthaal-, Oriëntatie en Observatiecentrum Kompas</t>
  </si>
  <si>
    <t>nieuwbouw voor het Onthaal-, Oriëntatie- en Observatiecentrum Kompas (16 verblijfsmodules en 23 modules diagnostiek) in de Windekestraat te Genk</t>
  </si>
  <si>
    <t>BZ538-A-MV</t>
  </si>
  <si>
    <t>Woonzorgcentrum Gitschotelhof</t>
  </si>
  <si>
    <t>nieuwbouw van een lokaal dienstencentrum te Antwerpen (Borgerhout)</t>
  </si>
  <si>
    <t>Woonzorgcentrum Ter Beke</t>
  </si>
  <si>
    <t>BZ582-W-IDB</t>
  </si>
  <si>
    <t>OCMW Wervik</t>
  </si>
  <si>
    <t>Wervik</t>
  </si>
  <si>
    <t>nieuwbouw van een lokaal dienstencentrum in de Beselarestraat 1 te Wervik (Geluwe)</t>
  </si>
  <si>
    <t>OZ101-W-TD</t>
  </si>
  <si>
    <t>OCMW Oudenburg</t>
  </si>
  <si>
    <t>Oudenburg</t>
  </si>
  <si>
    <t>Lokaal Dienstencentrum Oudenburg</t>
  </si>
  <si>
    <t>nieuwbouw van een lokaal dienstencentrum in de Ettelgemstraat 24 te Oudenburg</t>
  </si>
  <si>
    <t>BZ531-A-IDB</t>
  </si>
  <si>
    <t>Woonzorgcentrum en Dagverzorgingscentrum Hof ter Schelde</t>
  </si>
  <si>
    <t>nieuwbouw van een dagverzorgingscentrum in de August Vermeylenstraat 6 te Antwerpen</t>
  </si>
  <si>
    <t>BZ689-W-IDB</t>
  </si>
  <si>
    <t>Huize Ter Walle</t>
  </si>
  <si>
    <t>Menen</t>
  </si>
  <si>
    <t>nieuwbouw (vervanging) van een dagverzorgingscentrum in de Kortrijkstraat 126  te Menen</t>
  </si>
  <si>
    <t>Maatschappij van Kristelijke Liefdadigheid vzw</t>
  </si>
  <si>
    <t>Christelijke Integrale Gezondheids-en Bejaardenzorg vzw</t>
  </si>
  <si>
    <t>OZ100-A-TD</t>
  </si>
  <si>
    <t>Lokaal Dienstencentrum Ten Hove</t>
  </si>
  <si>
    <t>Hove</t>
  </si>
  <si>
    <t>OCMW Hove</t>
  </si>
  <si>
    <t>verbouwing en beperkte uitbreiding van het Lokaal Dienstencentrum Ten Hove te Hove</t>
  </si>
  <si>
    <t>Geel</t>
  </si>
  <si>
    <t>BZ615-A-TD</t>
  </si>
  <si>
    <t>Huis Perrekes vzw</t>
  </si>
  <si>
    <t>Woonzorgcentrum Huis Perrekes</t>
  </si>
  <si>
    <t>verbouwing van een villa tot een dagverzorgingscentrum te Geel</t>
  </si>
  <si>
    <t>KG734-B-IDB</t>
  </si>
  <si>
    <t>Stadsbestuur Landen</t>
  </si>
  <si>
    <t>Landen</t>
  </si>
  <si>
    <t>Kinderdagverblijf Stadsbestuur Landen</t>
  </si>
  <si>
    <t>nieuwbouw van een kinderdagverblijf voor 96 kinderopvangplaatsen (waarvan 54 gesubsidieerd) te Landen</t>
  </si>
  <si>
    <t>KG740-W-IDB</t>
  </si>
  <si>
    <t>Ieper</t>
  </si>
  <si>
    <t>Gesticht Zusters Heilige Vincentius vzw</t>
  </si>
  <si>
    <t>Kinderdagverblijven Minneke Poes en ’t Hummeltje</t>
  </si>
  <si>
    <t>verbouwing en uitbreiding voor 88 plaatsen in de Hovelandlaan 1 te Ieper</t>
  </si>
  <si>
    <t>KG742-B-IDB</t>
  </si>
  <si>
    <t>Stekelbees vzw</t>
  </si>
  <si>
    <t>Kinderdagverblijf Stekelbees</t>
  </si>
  <si>
    <t>verbouwing van een magazijn tot kinderdagverblijf voor 25 plaatsen te Strombeek-Bever</t>
  </si>
  <si>
    <t>KG735-B-IDB</t>
  </si>
  <si>
    <t>Brussel 
(Sint-Gillis)</t>
  </si>
  <si>
    <t>verbouwing: afwerking, uitrusting en meubilering voor een capaciteit van 12 plaatsen voor het Kinderdagverblijf Kiekeboe 2 te Brussel (Sint-Gillis)</t>
  </si>
  <si>
    <t>Kinderbegeleiding Sint-Gillis-op-Brussel vzw</t>
  </si>
  <si>
    <t>Kinderdagverblijf Kiekeboe 2</t>
  </si>
  <si>
    <t>BZ607-B-IDB</t>
  </si>
  <si>
    <t>Woon -en Zorgcentrum Sint-Alexius</t>
  </si>
  <si>
    <t>Tienen</t>
  </si>
  <si>
    <t>nieuwbouw van een lokaal dienstencentrum in de Alexianenweg 27 te Tienen</t>
  </si>
  <si>
    <t>BZ560-O-TD</t>
  </si>
  <si>
    <t>Woonzorgcentrum Sint-Vincentius</t>
  </si>
  <si>
    <t>nieuwbouw van een lokaal dienstencentrum op de Campus Ten Bosse te Deinze</t>
  </si>
  <si>
    <t>BZ573-O-TD</t>
  </si>
  <si>
    <t>Woonzorgcentrum Ter Wilgen</t>
  </si>
  <si>
    <t>Sint-Niklaas</t>
  </si>
  <si>
    <t>nieuwbouw van het Lokaal Dienstencentrum Den Aftrap te Sint-Niklaas</t>
  </si>
  <si>
    <t>BZ658-W-TD</t>
  </si>
  <si>
    <t>Woonzorgcentrum Wackerbout</t>
  </si>
  <si>
    <t>Bredene</t>
  </si>
  <si>
    <t xml:space="preserve">nieuwbouw van een dagverzorgingscentrum en een lokaal dienstencentrum te Bredene </t>
  </si>
  <si>
    <t>BZ605-A-TD</t>
  </si>
  <si>
    <t>Woonzorgcentrum Compostela</t>
  </si>
  <si>
    <t>Borsbeek</t>
  </si>
  <si>
    <t>nieuwbouw (vervanging) van een lokaal dienstencentrum te Borsbeek</t>
  </si>
  <si>
    <t>Bejaardenzorg Zusters Sint-Vincentius vzw</t>
  </si>
  <si>
    <t>OCMW Sint-Niklaas</t>
  </si>
  <si>
    <t>OCMW Bredene</t>
  </si>
  <si>
    <t>Compostela vzw</t>
  </si>
  <si>
    <t>BZ537-A-MV</t>
  </si>
  <si>
    <t>Woonzorgcentrum Melgeshof</t>
  </si>
  <si>
    <t>nieuwbouw van een dagverzorgingscentrum en een lokaal dienstencentrum in de Lunden 2 te Antwerpen (Merksem)</t>
  </si>
  <si>
    <t>BZ638-L-MV</t>
  </si>
  <si>
    <t>Woonzorgcentrum Sint-Anna</t>
  </si>
  <si>
    <t>nieuwbouw van een dagverzorgingscentrum in de Europalaan te Lanaken</t>
  </si>
  <si>
    <t>Zorgbedrijf OCMW Antwerpen</t>
  </si>
  <si>
    <t>Huize Sint-Anna vzw</t>
  </si>
  <si>
    <t>BZ634-W-MCI</t>
  </si>
  <si>
    <t>Sint Vincentius vzw</t>
  </si>
  <si>
    <t>Sint Vincentius</t>
  </si>
  <si>
    <t>nieuwbouw van een dagverzorgingscentrum te Meulebeke</t>
  </si>
  <si>
    <t>BZ656-O-MCI</t>
  </si>
  <si>
    <t>OCMW Merelbeke</t>
  </si>
  <si>
    <t>Centrum voor kortverblijf Het Lindeken</t>
  </si>
  <si>
    <t>nieuwbouw van het Lokaal Dienstencentrum Het Wilgenhof te Merelbeke</t>
  </si>
  <si>
    <t>BZ656-tris-O-MCI</t>
  </si>
  <si>
    <t>Merelbeke</t>
  </si>
  <si>
    <t>verbouwing van het Dagverzorgingscentrum De Boomgaard te Merelbeke</t>
  </si>
  <si>
    <t>Meulebeke</t>
  </si>
  <si>
    <t>PH737-W-MCI</t>
  </si>
  <si>
    <t>Centrum voor Ambulante Revalidatie De Klinker</t>
  </si>
  <si>
    <t>aankoop bijzondere uitrusting: 10 desktops en 10 schermen</t>
  </si>
  <si>
    <t>PH738-O-MCI</t>
  </si>
  <si>
    <t>Revalidatiecentrum 't Vlot</t>
  </si>
  <si>
    <t>Beveren</t>
  </si>
  <si>
    <t xml:space="preserve">aankoop bijzondere uitrusting: 10 laptops en een server </t>
  </si>
  <si>
    <t>PH744-O-MCI</t>
  </si>
  <si>
    <t>aankoop van bijzondere uitrusting: vernieuwing van de serveromgeving, 4 laptops en 4 projectieschermen</t>
  </si>
  <si>
    <t>PH747-W-MCI</t>
  </si>
  <si>
    <t>Ado Icarus
dienst Izegem</t>
  </si>
  <si>
    <t>Izegem</t>
  </si>
  <si>
    <t>aanvraag oprichtingskosten: inrichting van het oproepsysteem en van ADL-centrum voor de nieuwe dienst in Izegem</t>
  </si>
  <si>
    <t>PH751-W-MCI</t>
  </si>
  <si>
    <t>Centrum voor Ambulante Revalidatie 't Veld</t>
  </si>
  <si>
    <t>Zedelgem</t>
  </si>
  <si>
    <t>aankoop bijzondere uitrusting: 10 laptops en uitbreiding bestaande server en software (50 gebruikers)</t>
  </si>
  <si>
    <t>Centrum voor Ambulante Revalidatie De Klinker vzw</t>
  </si>
  <si>
    <t>Revalidatiecentrum 't Vlot vzw</t>
  </si>
  <si>
    <t>Revalidatiecentrum De Steijger  vzw</t>
  </si>
  <si>
    <t>ADO Icarus vzw</t>
  </si>
  <si>
    <t>Centrum voor Ambulante Revalidatie 't Veld vzw</t>
  </si>
  <si>
    <t>KG714-B-IDB</t>
  </si>
  <si>
    <t>Jette</t>
  </si>
  <si>
    <t>Kinderdagverblijf Vrije Universiteit Brussel Campus Jette</t>
  </si>
  <si>
    <t>Vrije Universiteit Brussel vzw</t>
  </si>
  <si>
    <t>nieuwbouw van een kinderdagverblijf voor 114 plaatsen in de Laarbeeklaan 109 te Brussel (Jette)</t>
  </si>
  <si>
    <t>04/12/2017
aanvullende belofte</t>
  </si>
  <si>
    <t>uitbreiding van de Kinderopvanglocatie De Waterlelie voor 15 kinderen in de Bloeistraat 37 te Brussel (Anderlecht)</t>
  </si>
  <si>
    <t>uitbreiding en verbouwing van een leegstaand gebouw 
(oude pastorie) naar een kinderdagverblijf voor 58 kinderen (25 vergunde plaatsen) in de Bloeistraat 37 te Brussel (Anderlecht)</t>
  </si>
  <si>
    <t>ZH227-A-CE</t>
  </si>
  <si>
    <t>Openbaar Psychiatrisch Zorgcentrum Geel</t>
  </si>
  <si>
    <t>nieuwbouw van het Psychiatrisch Verzorgingstehuis Salto met 75 bedden (capaciteitsvervanging) in de Stelenseweg te Geel</t>
  </si>
  <si>
    <t>BJB146-O-TD</t>
  </si>
  <si>
    <t>Ter Muren</t>
  </si>
  <si>
    <t>Aalst</t>
  </si>
  <si>
    <t>Ter Muren vzw</t>
  </si>
  <si>
    <t>nieuwbouw voor administratieve kantoren, nieuwbouw en uitbreiding en verbouwing voor 3 zorgentiteiten voor 5 leefgroepen voor residentiële jongerenopvang in de Termurenlaan te Aalst (Erembodegem)</t>
  </si>
  <si>
    <t>Emmaüs vzw</t>
  </si>
  <si>
    <t>Sporen vzw</t>
  </si>
  <si>
    <t>BJB144-B-TD</t>
  </si>
  <si>
    <t>OVBJ Sporen</t>
  </si>
  <si>
    <t>uitbreiding voor de leefgroep De Pijl en ondersteunende ruimten (capaciteitsvervanging) op de site van Ten Trappen te Hoeilaart</t>
  </si>
  <si>
    <t>BJB142-O-TD</t>
  </si>
  <si>
    <t>Dienstencentrum Hof ter Welle vzw</t>
  </si>
  <si>
    <t>Dienstencentrum Hof ter Welle</t>
  </si>
  <si>
    <t>nieuwbouw van een dagcentrum en ruimten voor contextbegeleiding (capaciteitsvervanging) in de Magnolialaan 17 te Sint-Niklaas</t>
  </si>
  <si>
    <t>PH722-W-MCI</t>
  </si>
  <si>
    <t>PH6243-A-MCI</t>
  </si>
  <si>
    <t>West-Vlaams Observatie- en therapeutisch Centrum De Berkjes</t>
  </si>
  <si>
    <t>Orthopedagogisch Centrum Clara Fey - Campus Kristus Koning</t>
  </si>
  <si>
    <t>Brecht</t>
  </si>
  <si>
    <t>West-Vlaams Observatie- en therapeutisch Centrum De Berkjes vzw</t>
  </si>
  <si>
    <t>nieuwbouw voor het West-Vlaams Observatie- en Therapeutisch Centrum De Berkjes met 44 bedden te Brugge</t>
  </si>
  <si>
    <t>uitbreiding van een internaatpaviljoen voor 98 bedden te Brecht</t>
  </si>
  <si>
    <t>PH717-A-MCI</t>
  </si>
  <si>
    <t>Ranst</t>
  </si>
  <si>
    <t>Dienstverleningscentrum Zevenbergen</t>
  </si>
  <si>
    <t>nieuwbouw voor 26 plaatsen internaat (capaciteitsvervanging) en 25 plaatsen verblijf voor volwassenen (capaciteitsvervanging in autofinanciering) 
te Ranst</t>
  </si>
  <si>
    <t>PH749-A-MCI</t>
  </si>
  <si>
    <t>Antwerps Revalidatiecentrum vzw</t>
  </si>
  <si>
    <t>Antwerps Revalidatiecentrum</t>
  </si>
  <si>
    <t>aankoop bijzondere uitrusting: diverse materialen en apparatuur voor de inrichting van een medisch kabinet</t>
  </si>
  <si>
    <t>PH756-W-MCI</t>
  </si>
  <si>
    <t>CAR Sint-Rembert vzw</t>
  </si>
  <si>
    <t>CAR Sint-Rembert</t>
  </si>
  <si>
    <t>Torhout</t>
  </si>
  <si>
    <t>aankoop van bijzondere uitrusting: vervangen en uitbreiden van het bestaande computernetwerk</t>
  </si>
  <si>
    <t>BZ714-L-MV</t>
  </si>
  <si>
    <t>VitaS</t>
  </si>
  <si>
    <t>Dagverzorgings-centrum Den Boogerd</t>
  </si>
  <si>
    <t>Hechtel-Eksel</t>
  </si>
  <si>
    <t>nieuwbouw van een dagverzorgingscentrum (capaciteitsuitbreiding) in de Hoekstraat te Hechtel-Eksel</t>
  </si>
  <si>
    <t>ZH257-O-CE</t>
  </si>
  <si>
    <t>Psychiatrisch Centrum Sint-Jan vzw</t>
  </si>
  <si>
    <t>PVT Sint-Jan</t>
  </si>
  <si>
    <t>Eeklo</t>
  </si>
  <si>
    <t>nieuwbouw voor Psychiatrisch Verzorgingstehuis Sint-Jan voor 40 bewoners in de Oostveldstraat 1 te Eeklo</t>
  </si>
  <si>
    <t>ZH274-A-CE</t>
  </si>
  <si>
    <t>PVT Schorshaegen</t>
  </si>
  <si>
    <t>Duffel</t>
  </si>
  <si>
    <t>nieuwbouw (vervanging) voor het Psychiatrisch Verzorgingstehuis Schorshaegen met 30 PVT-bedden op de Boonmarkt 27 te Heist-op-den-Berg</t>
  </si>
  <si>
    <t>BZ621-W-MV</t>
  </si>
  <si>
    <t>Centra voor Ouderenzorg en Dienstverlening Sint-Vincentius vzw</t>
  </si>
  <si>
    <t>Woonzorgcentrum Hof ten IJzer</t>
  </si>
  <si>
    <t>Lo-Reninge</t>
  </si>
  <si>
    <t>nieuwbouw voor het Dagverzorgingscentrum Villa Van Rin op de Dorpplaats 14 te Lo-Reninge</t>
  </si>
  <si>
    <t>BZ666-SAM-B-MV</t>
  </si>
  <si>
    <t>Solidariteit voor het gezin vzw</t>
  </si>
  <si>
    <t>Woonzorgcentrum Zorgcomplex Anderlecht</t>
  </si>
  <si>
    <t>Anderlecht</t>
  </si>
  <si>
    <t>nieuwbouw van een lokaal dienstencentrum en een dagverzorgingscentrum op de Bergense Steenweg 600 te Brussel (Anderlecht)</t>
  </si>
  <si>
    <t>CAW529-O-CE</t>
  </si>
  <si>
    <t>Centrum voor Algemeen Welzijnswerk Oost-Vlaanderen vzw</t>
  </si>
  <si>
    <t>Centrum Algemeen Welzijnswerk voor Zuid-Oost-Vlaanderen Ronse</t>
  </si>
  <si>
    <t>Ronse</t>
  </si>
  <si>
    <t>verbouwing van een bestaand pand tot centrum algemeen welzijnswerk in de Jan van Nassaustraat 6 te Ronse</t>
  </si>
  <si>
    <t>KG715-SAM-B-CE</t>
  </si>
  <si>
    <t>Kinderdagverblijf</t>
  </si>
  <si>
    <t>nieuwbouw van een kinderdagverblijf voor 56 kindplaatsen (capaciteitsvervanging) in een zorgcomplex op de Bergense Steenweg 600 te Brussel (Anderlecht)</t>
  </si>
  <si>
    <t>KG736-B-TD</t>
  </si>
  <si>
    <t>KInderdagverblijf Elmer Noord</t>
  </si>
  <si>
    <t>KG726-SAM-O-MV</t>
  </si>
  <si>
    <t>BZ562-O-MCI</t>
  </si>
  <si>
    <t>Ouderenzorg Philippus Neri vzw</t>
  </si>
  <si>
    <t>Woonzorgcentrum Sint-Jozef</t>
  </si>
  <si>
    <t>Sint-Gilis-Waas</t>
  </si>
  <si>
    <t>PH718-SAM-O-MCI</t>
  </si>
  <si>
    <t>Centrum voor Ambulante Revalidatie Sint-Lievenspoort</t>
  </si>
  <si>
    <t>PH721-A-MCI</t>
  </si>
  <si>
    <t>Koninklijk Orthopedagogisch Centrum Antwerpen vzw</t>
  </si>
  <si>
    <t>Koninklijk Ortopedagogisch Centrum Antwerpen - Multifunctioneel centrum</t>
  </si>
  <si>
    <t>nieuwbouw van een internaat voor 54 plaatsen op de Site Emmaüs (capaciteitsuitbreiding) te Antwerpen</t>
  </si>
  <si>
    <t>PH720-B-MCI</t>
  </si>
  <si>
    <t>Stichting Marguerite-Marie Delacroix</t>
  </si>
  <si>
    <t>uitbreiding van een internaat voor 16 minderjarigen op de Campus Ten Haghedorne te Tienen</t>
  </si>
  <si>
    <t>nieuwbouw voor het dagverzorgingscentrum Sint-Pauwels te Sint-Gillis-Waas (Sint-Pauwels)</t>
  </si>
  <si>
    <t>nieuwbouw voor kinderopvang Klein en Wijs voor een capaciteit van 70 plaatsen (capaciteitsvervanging), gelegen in de Sint-Lievenspoortstraat 127 in Gent</t>
  </si>
  <si>
    <t>Kinderopvang Klein en Wijs</t>
  </si>
  <si>
    <t>Sint-Lievenspoort vzw</t>
  </si>
  <si>
    <t>nieuwbouw voor de logistieke diensten van een internaat te Rollegem</t>
  </si>
  <si>
    <t>nieuwbouw en kleine verbouwing van een centrum voor ambulante revalidatie te Gent.</t>
  </si>
  <si>
    <t>Elmer vzw</t>
  </si>
  <si>
    <t>Brussel (Schaarbeek)</t>
  </si>
  <si>
    <t>capaciteitsuitbreiding van het Kinderdagverblijf Elmer Noord met 38 kindplaatsen door verbouwing en uitbreiding van het gebouw naast de huidige vestiging te Brussel (Schaarbeek)</t>
  </si>
  <si>
    <t>OZ104-A-TD</t>
  </si>
  <si>
    <t>Lokaal Dienstencentrum Schorvoort</t>
  </si>
  <si>
    <t>Turnhout</t>
  </si>
  <si>
    <t>nieuwbouw van een lokaal dienstencentrum in de wijk Schorvoort te Turnhout</t>
  </si>
  <si>
    <t>BZ696-SAM-A-TD
pilootproject</t>
  </si>
  <si>
    <t>Centrum Palliatieve Zorg CODA</t>
  </si>
  <si>
    <t>Wuustwezel</t>
  </si>
  <si>
    <t>nieuwbouw (vervanging) van 2 dagverzorgingscentra en een regionaal dienstencentrum te Wuustwezel</t>
  </si>
  <si>
    <t>Zorggroep Orion</t>
  </si>
  <si>
    <t>CODA vzw</t>
  </si>
  <si>
    <t>Dagverzorgingscentrum
De Boomgaard</t>
  </si>
  <si>
    <t>Algemeen Ziekenhuis Sint-Maarten</t>
  </si>
  <si>
    <t>Mechelen</t>
  </si>
  <si>
    <t>nieuwbouw van het Algemeen Ziekenhuis Sint-Maarten te Mechelen</t>
  </si>
  <si>
    <t>Algemeen Ziekenhuis Sint-Elisabeth</t>
  </si>
  <si>
    <t>Herentals</t>
  </si>
  <si>
    <t>project 2 : uitbreiding en verbouwing van het ziekenhuis, nieuw administratief gebouw, uitbreiding spoed, herlocalisatie IZ en uitbreiding polikliniek voor het Algemeen Ziekenhuis Sint-Elisabeth te Herentals</t>
  </si>
  <si>
    <t>Ziekenhuisnetwerk Antwerpen Campus Universitaire Kinder- en jeugdpsychiatrie</t>
  </si>
  <si>
    <t>Project 1: nieuwbouw van het algemeen ziekenhuis Antwerpen-Noord met 341 bedden, 41 plaatsen daghospitalisatie en 600 overdekte parkings te Antwerpen</t>
  </si>
  <si>
    <t>Sint-Jozefkliniek</t>
  </si>
  <si>
    <t>Bornem</t>
  </si>
  <si>
    <t>project 2: uitbreiding met de blokken A, E en F en verbouwing van de blokken B en C van de Sint-Jozefkliniek te Bornem</t>
  </si>
  <si>
    <t>Universitair Psychiatrisch Centrum K.U.Leuven</t>
  </si>
  <si>
    <t>Fase 4b (subfase 3) : nieuwbouw kinderpsychiatrie voor 40 bedden, 7 dagplaatsen en consultaties te Leuven</t>
  </si>
  <si>
    <t>Universitaire Ziekenhuizen Leuven</t>
  </si>
  <si>
    <t>Fase 4b (subfase 1-2-4) : uitbreiding op campus Gasthuisberg met gebouw 'Vrouw en Kind en kinderpsychiatrie' te Leuven</t>
  </si>
  <si>
    <t>Psychiatrisch Ziekenhuis Sint-Annendael</t>
  </si>
  <si>
    <t>Diest</t>
  </si>
  <si>
    <t>project 1: uitbreiding en verbouwing van 90 bedden en revalidatie van het Psychiatrisch Ziekenhuis te Diest</t>
  </si>
  <si>
    <t>Ziekenhuis Maas en Kempen</t>
  </si>
  <si>
    <t>Maaseik</t>
  </si>
  <si>
    <t>nieuwbouw van een algemeen ziekenhuis te Maaseik met 190 bedden en 36 plaatsen daghospitalisatie, ter vervanging van de bestaande ziekenhuizen van Bree en Maaseik</t>
  </si>
  <si>
    <t>Medisch Centrum Sint-Jozef</t>
  </si>
  <si>
    <t>Bilzen</t>
  </si>
  <si>
    <t>project 3: nieuwbouw van een technische dienst voor het Medisch Centrum Sint-Jozef te Bilzen</t>
  </si>
  <si>
    <t>Jessa Ziekenhuis</t>
  </si>
  <si>
    <t>Hasselt</t>
  </si>
  <si>
    <t>deel verbouwing tot Centrale Sterilisatie-afdeling van het Jessa Ziekenhuis te Hasselt</t>
  </si>
  <si>
    <t>Ziekenhuis Oost-Limburg</t>
  </si>
  <si>
    <t>project 4 : Campus St Jan, verbouwingswerken voor fysiotherapie en endoscopie, psychologie en ombouw D-bedden en uitbreiding met blok K voor 9 plaatsen palliatieve zorgen, 72 G-bedden en daghospitaal te Genk</t>
  </si>
  <si>
    <t>Algemeen Ziekenhuis Nikolaas</t>
  </si>
  <si>
    <t>nieuwbouw van de campus Sint-Anna te Beveren</t>
  </si>
  <si>
    <t>Algemeen Ziekenhuis Alma</t>
  </si>
  <si>
    <t xml:space="preserve">nieuwbouw (vervanging) van een algemeen ziekenhuis Alma voor 513 bedden (451 klassieke + 62 daghospitalisatie) in de Ringlaan te Eeklo </t>
  </si>
  <si>
    <t>Algemeen Ziekenhuis Delta</t>
  </si>
  <si>
    <t>Roeselare</t>
  </si>
  <si>
    <t>project 2: nieuwbouw van het Algemeen Ziekenhuis Delta (voorheen Heilig-Hartziekenhuis) te Roeselare (Oekene)</t>
  </si>
  <si>
    <t>Algemeen Ziekenhuis West</t>
  </si>
  <si>
    <t>Veurne</t>
  </si>
  <si>
    <t>uitbreiding en verbouwing van het beddenhuis blok A (inclusief inkom), nieuwbouw van een derde verdieping op het blok B, renovatie van 2 verpleegafdelingen in blok B en renovatie van de dienst sterilisatie te Veurne</t>
  </si>
  <si>
    <t>Algemeen Ziekenhuis Groeninge</t>
  </si>
  <si>
    <t>projecten 3, 4 en 5: uitbreiding van het ziekenhuis met 334 bedden klassieke hospitalisatie (C, D, G en IZ) en 59 plaatsen voor dagbehandeling en de realisatie van een parkeergebouw
projecten 6 en 7: uitbreiding van het ziekenhuis met 195 bedden voor klassieke hospitalisatie (tot een totaal van 845 bedden) en 31 plaatsen voor dagbehandeling (tot een totaal van 155 plaatsen) en een nieuwe vleugel op campus Reepkaai voor 125 Sp-bedden van het Algemeen  Ziekenhuis Groeninge te Kortrijk</t>
  </si>
  <si>
    <t>Algemeen Ziekenhuis Zeno</t>
  </si>
  <si>
    <t>Knokke (Knokke-Heist)</t>
  </si>
  <si>
    <t>nieuwbouw van een algemeen ziekenhuis met 270 bedden en 44 plaatsen daghospitalisatie te Knokke (Knokke-Heist)</t>
  </si>
  <si>
    <t>vzw Emmaüs</t>
  </si>
  <si>
    <t>ZH219-A-VS</t>
  </si>
  <si>
    <t>ZH211-A-VS</t>
  </si>
  <si>
    <t>vzw Algemeen Ziekenhuis Sint-Elisabeth</t>
  </si>
  <si>
    <t>vzw Ziekenhuisnetwerk Antwerpen</t>
  </si>
  <si>
    <t>Sint-Jozefkliniek vzw</t>
  </si>
  <si>
    <t>ZH216-A-VS</t>
  </si>
  <si>
    <t>ZH070-1-Fase4b (subfase3)-VS</t>
  </si>
  <si>
    <t>Z.org K.U.Leuven</t>
  </si>
  <si>
    <t>Katholieke Universiteit Leuven vzw</t>
  </si>
  <si>
    <t>ZH070-1-Fase4b (subfase1-2-4)-</t>
  </si>
  <si>
    <t>Sint-Annendael Grauwzusters vzw</t>
  </si>
  <si>
    <t>ZH111-VS</t>
  </si>
  <si>
    <t>ZH229-L-VS</t>
  </si>
  <si>
    <t>Ziekenhuis Maas en Kempen vzw</t>
  </si>
  <si>
    <t>ZH217-L-VS</t>
  </si>
  <si>
    <t>Medisch Centrum Sint-Jozef vzw</t>
  </si>
  <si>
    <t>Jessa Ziekenhuis vzw</t>
  </si>
  <si>
    <t>ZH204-bis-L-VS</t>
  </si>
  <si>
    <t>ZH065-4-VS</t>
  </si>
  <si>
    <t>ZH044-3-VS</t>
  </si>
  <si>
    <t>Verenigde Ziekenhuizen van Waas en Durme vzw</t>
  </si>
  <si>
    <t>ZH034-VS</t>
  </si>
  <si>
    <t>vzw Algemeen Ziekenhuis Alma</t>
  </si>
  <si>
    <t>ZH208-W-VS</t>
  </si>
  <si>
    <t>ZH71-VS</t>
  </si>
  <si>
    <t>Algemeen Ziekenhuis West vzw</t>
  </si>
  <si>
    <t>Algemeen Ziekenhuis Groeninge vzw</t>
  </si>
  <si>
    <t>ZH064-3-4-5-6-7-VS</t>
  </si>
  <si>
    <t>ZH210-W-VS</t>
  </si>
  <si>
    <t>Algemeen Ziekenhuis Zeno vzw</t>
  </si>
  <si>
    <t>ZH236-A-VS</t>
  </si>
  <si>
    <t>Bedrag Strategisch forfait (incl. intrest)</t>
  </si>
  <si>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en jaarlijks uitbetaald zolang de onderliggende parameters in gebruik zijn. Het forfait wordt jaarlijks aangerekend op de VIPA-kredieten op het moment van uitbetaling. Het overzicht bevat de ziekenhuizen die in 2018 een akkoord strategisch forfait verkregen waarbij het bedrag van het jaarlijks strategisch forfait werd bepaald.</t>
    </r>
  </si>
  <si>
    <t>Goedgekeurde projecten strategische forfaits van 1 januari tot 31 december 2017</t>
  </si>
  <si>
    <r>
      <rPr>
        <b/>
        <sz val="11"/>
        <rFont val="Calibri"/>
        <family val="2"/>
        <scheme val="minor"/>
      </rP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</si>
  <si>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Erk. Nr.</t>
  </si>
  <si>
    <t>Type</t>
  </si>
  <si>
    <t>Organisatietype</t>
  </si>
  <si>
    <t>009</t>
  </si>
  <si>
    <t>AZ</t>
  </si>
  <si>
    <t>ZiekenhuisNetwerk Antwerpen</t>
  </si>
  <si>
    <t>012</t>
  </si>
  <si>
    <t>Algemeen Ziekenhuis Sint-Blasius</t>
  </si>
  <si>
    <t xml:space="preserve">Dendermonde  </t>
  </si>
  <si>
    <t>UZ</t>
  </si>
  <si>
    <t>017</t>
  </si>
  <si>
    <t>Algemeen Ziekenhuis Maria-Middelares</t>
  </si>
  <si>
    <t xml:space="preserve">Gent  </t>
  </si>
  <si>
    <t>PZ</t>
  </si>
  <si>
    <t>026</t>
  </si>
  <si>
    <t xml:space="preserve">Mechelen </t>
  </si>
  <si>
    <t>RZ</t>
  </si>
  <si>
    <t>032</t>
  </si>
  <si>
    <t>AZ Alma</t>
  </si>
  <si>
    <t xml:space="preserve">Eeklo  </t>
  </si>
  <si>
    <t>Algemeen totaal</t>
  </si>
  <si>
    <t>046</t>
  </si>
  <si>
    <t>CZ</t>
  </si>
  <si>
    <t>Verpleeginrichting De Dennen</t>
  </si>
  <si>
    <t xml:space="preserve">Westmalle  </t>
  </si>
  <si>
    <t>049</t>
  </si>
  <si>
    <t>AZ Sint-Jan Brugge-Oostende AV</t>
  </si>
  <si>
    <t xml:space="preserve">Brugge  </t>
  </si>
  <si>
    <t xml:space="preserve">Overzicht per provincie </t>
  </si>
  <si>
    <t>057</t>
  </si>
  <si>
    <t>Regionaal Ziekenhuis Jan Yperman</t>
  </si>
  <si>
    <t xml:space="preserve">Sint-Jan (Ieper)  </t>
  </si>
  <si>
    <t>063</t>
  </si>
  <si>
    <t>Algemeen Ziekenhuis Turnhout</t>
  </si>
  <si>
    <t xml:space="preserve">Turnhout  </t>
  </si>
  <si>
    <t>095</t>
  </si>
  <si>
    <t>Zorgband Leie &amp; Schelde</t>
  </si>
  <si>
    <t xml:space="preserve">Merelbeke  </t>
  </si>
  <si>
    <t>097</t>
  </si>
  <si>
    <t>Heilig Hartziekenhuis</t>
  </si>
  <si>
    <t xml:space="preserve">Lier  </t>
  </si>
  <si>
    <t>099</t>
  </si>
  <si>
    <t>GZA Ziekenhuizen</t>
  </si>
  <si>
    <t xml:space="preserve">Antwerpen  </t>
  </si>
  <si>
    <t>102</t>
  </si>
  <si>
    <t xml:space="preserve">Mol  </t>
  </si>
  <si>
    <t>Totaal Vlaanderen</t>
  </si>
  <si>
    <t>104</t>
  </si>
  <si>
    <t xml:space="preserve">Sint-Jozefkliniek </t>
  </si>
  <si>
    <t xml:space="preserve">Bornem  </t>
  </si>
  <si>
    <t>106</t>
  </si>
  <si>
    <t>Algemeen Ziekenhuis Sint-Maria</t>
  </si>
  <si>
    <t xml:space="preserve">Halle  </t>
  </si>
  <si>
    <t>108</t>
  </si>
  <si>
    <t>Regionaal Ziekenhuis Heilig Hart</t>
  </si>
  <si>
    <t xml:space="preserve">Leuven  </t>
  </si>
  <si>
    <t>109</t>
  </si>
  <si>
    <t>Algemeen Ziekenhuis Heilig Hart</t>
  </si>
  <si>
    <t xml:space="preserve">Tienen  </t>
  </si>
  <si>
    <t>116</t>
  </si>
  <si>
    <t>Revalidatie &amp; MS Centrum</t>
  </si>
  <si>
    <t>Pelt</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</si>
  <si>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</si>
  <si>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</si>
  <si>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</si>
  <si>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</si>
  <si>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</si>
  <si>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</si>
  <si>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</si>
  <si>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</si>
  <si>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</si>
  <si>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</si>
  <si>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</si>
  <si>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</si>
  <si>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</si>
  <si>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Algemeen Ziekenhuis Sint-Lucas</t>
  </si>
  <si>
    <t xml:space="preserve">Assebroek  </t>
  </si>
  <si>
    <t>143</t>
  </si>
  <si>
    <t>UZ Brussel</t>
  </si>
  <si>
    <t>170</t>
  </si>
  <si>
    <t>Algemeen Ziekenhuis Oudenaarde</t>
  </si>
  <si>
    <t xml:space="preserve">Oudenaarde  </t>
  </si>
  <si>
    <t>176</t>
  </si>
  <si>
    <t xml:space="preserve">AV A.S.Z. </t>
  </si>
  <si>
    <t>204</t>
  </si>
  <si>
    <t>Algemeen Ziekenhuis Vilvoorde</t>
  </si>
  <si>
    <t xml:space="preserve">Vilvoorde  </t>
  </si>
  <si>
    <t>217</t>
  </si>
  <si>
    <t xml:space="preserve">Zottegem  </t>
  </si>
  <si>
    <t>236</t>
  </si>
  <si>
    <t xml:space="preserve">Revalidatieziekenhuis ReVarte </t>
  </si>
  <si>
    <t>243</t>
  </si>
  <si>
    <t>Jessa Ziekenhuis A.V.</t>
  </si>
  <si>
    <t xml:space="preserve">Hasselt  </t>
  </si>
  <si>
    <t>265</t>
  </si>
  <si>
    <t>Algemeen Ziekenhuis Lokeren</t>
  </si>
  <si>
    <t xml:space="preserve">Lokeren  </t>
  </si>
  <si>
    <t>290</t>
  </si>
  <si>
    <t>AZ Sint-Lucas</t>
  </si>
  <si>
    <t>300</t>
  </si>
  <si>
    <t>UZ Antwerpen</t>
  </si>
  <si>
    <t>308</t>
  </si>
  <si>
    <t xml:space="preserve">Herentals  </t>
  </si>
  <si>
    <t>310</t>
  </si>
  <si>
    <t>AZ West (Sint-Augustinuskliniek)</t>
  </si>
  <si>
    <t xml:space="preserve">Veurne  </t>
  </si>
  <si>
    <t>314</t>
  </si>
  <si>
    <t xml:space="preserve">Algemeen Ziekenhuis Heilige Familie </t>
  </si>
  <si>
    <t xml:space="preserve">Reet  </t>
  </si>
  <si>
    <t>322</t>
  </si>
  <si>
    <t>UZ Leuven</t>
  </si>
  <si>
    <t>371</t>
  </si>
  <si>
    <t xml:space="preserve">Genk  </t>
  </si>
  <si>
    <t>378</t>
  </si>
  <si>
    <t xml:space="preserve">AZ Delta - campus Sint-Rembertziekenhuis </t>
  </si>
  <si>
    <t xml:space="preserve">Torhout  </t>
  </si>
  <si>
    <t>392</t>
  </si>
  <si>
    <t xml:space="preserve">Knokke  </t>
  </si>
  <si>
    <t>395</t>
  </si>
  <si>
    <t>Sint-Andriesziekenhuis</t>
  </si>
  <si>
    <t xml:space="preserve">Tielt  </t>
  </si>
  <si>
    <t>396</t>
  </si>
  <si>
    <t xml:space="preserve">Kortrijk  </t>
  </si>
  <si>
    <t>397</t>
  </si>
  <si>
    <t>Onze-Lieve-Vrouw van Lourdes Ziekenhuis</t>
  </si>
  <si>
    <t xml:space="preserve">Waregem  </t>
  </si>
  <si>
    <t>499</t>
  </si>
  <si>
    <t>Ziekenhuis Inkendaal-Koninklijke Instelling</t>
  </si>
  <si>
    <t xml:space="preserve">Vlezenbeek  </t>
  </si>
  <si>
    <t>525</t>
  </si>
  <si>
    <t>Algemeen Ziekenhuis Damiaan</t>
  </si>
  <si>
    <t xml:space="preserve">Oostende  </t>
  </si>
  <si>
    <t>528</t>
  </si>
  <si>
    <t>pz</t>
  </si>
  <si>
    <t>Psychiatrisch Ziekenhuis Heilige Familie</t>
  </si>
  <si>
    <t>536</t>
  </si>
  <si>
    <t>Algemeen Ziekenhuis Sint-Jozef</t>
  </si>
  <si>
    <t>550</t>
  </si>
  <si>
    <t>Algemeen Ziekenhuis Glorieux</t>
  </si>
  <si>
    <t xml:space="preserve">Ronse  </t>
  </si>
  <si>
    <t>595</t>
  </si>
  <si>
    <t>Algemeen Ziekenhuis Waas en Durme (AZ Nikolaas)</t>
  </si>
  <si>
    <t xml:space="preserve">Sint-Niklaas  </t>
  </si>
  <si>
    <t>670</t>
  </si>
  <si>
    <t>uz</t>
  </si>
  <si>
    <t>Universitair Ziekenhuis Gent</t>
  </si>
  <si>
    <t>676</t>
  </si>
  <si>
    <t>Koningin Elisabeth Instituut (KEI)</t>
  </si>
  <si>
    <t xml:space="preserve">Oostduinkerke  </t>
  </si>
  <si>
    <t>679</t>
  </si>
  <si>
    <t>Revalidatieziekenhuis IMBO</t>
  </si>
  <si>
    <t>682</t>
  </si>
  <si>
    <t>Algemeen Ziekenhuis Monica</t>
  </si>
  <si>
    <t xml:space="preserve">Deurne  </t>
  </si>
  <si>
    <t>689</t>
  </si>
  <si>
    <t>Imeldaziekenhuis</t>
  </si>
  <si>
    <t xml:space="preserve">Bonheiden  </t>
  </si>
  <si>
    <t>693</t>
  </si>
  <si>
    <t>Multiple Sclerose Kliniek</t>
  </si>
  <si>
    <t xml:space="preserve">Melsbroek  </t>
  </si>
  <si>
    <t>709</t>
  </si>
  <si>
    <t>Algemeen Ziekenhuis Sint-Dimpna</t>
  </si>
  <si>
    <t xml:space="preserve">Geel  </t>
  </si>
  <si>
    <t>710</t>
  </si>
  <si>
    <t>Algemeen Ziekenhuis KLINA</t>
  </si>
  <si>
    <t xml:space="preserve">Brasschaat  </t>
  </si>
  <si>
    <t>712</t>
  </si>
  <si>
    <t>Algemeen Ziekenhuis Diest</t>
  </si>
  <si>
    <t xml:space="preserve">Diest  </t>
  </si>
  <si>
    <t>713</t>
  </si>
  <si>
    <t>Algemeen Ziekenhuis Jan Palfijn</t>
  </si>
  <si>
    <t>714</t>
  </si>
  <si>
    <t>Sint-Franciskusziekenhuis</t>
  </si>
  <si>
    <t xml:space="preserve">Heusden (Limburg)  </t>
  </si>
  <si>
    <t>715</t>
  </si>
  <si>
    <t>Sint-Trudo ziekenhuis</t>
  </si>
  <si>
    <t xml:space="preserve">Sint-Truiden  </t>
  </si>
  <si>
    <t>716</t>
  </si>
  <si>
    <t>Algemeen Ziekenhuis Vesalius</t>
  </si>
  <si>
    <t xml:space="preserve">Tongeren  </t>
  </si>
  <si>
    <t>717</t>
  </si>
  <si>
    <t xml:space="preserve">Maaseik  </t>
  </si>
  <si>
    <t>719</t>
  </si>
  <si>
    <t>Maria Ziekenhuis Noord-Limburg</t>
  </si>
  <si>
    <t>900</t>
  </si>
  <si>
    <t>Pz</t>
  </si>
  <si>
    <t>Psychiatrisch Centrum Dr. Guislain</t>
  </si>
  <si>
    <t>901</t>
  </si>
  <si>
    <t>Kliniek Sint-Jozef, Centrum voor Psychiatrie en Psychotherapie</t>
  </si>
  <si>
    <t>Pittem</t>
  </si>
  <si>
    <t>902</t>
  </si>
  <si>
    <t>Multiversum</t>
  </si>
  <si>
    <t>Boechout</t>
  </si>
  <si>
    <t>909</t>
  </si>
  <si>
    <t>OPZC Rekem</t>
  </si>
  <si>
    <t>Rekem</t>
  </si>
  <si>
    <t>911</t>
  </si>
  <si>
    <t>Psychiatrisch Ziekenhuis Sint-Franciscus -  De Pelgrim</t>
  </si>
  <si>
    <t>918</t>
  </si>
  <si>
    <t>Psychiatrisch Ziekenhuis en Revalidatiecentrum Sint-Hiëronymus</t>
  </si>
  <si>
    <t>930</t>
  </si>
  <si>
    <t>Psychiatrisch Ziekenhuis Sint-Camillus</t>
  </si>
  <si>
    <t>Sint-Denijs-Westrem</t>
  </si>
  <si>
    <t>934</t>
  </si>
  <si>
    <t>Psychosociaal Centrum Leuven</t>
  </si>
  <si>
    <t>937</t>
  </si>
  <si>
    <t>Psychiatrisch Ziekenhuis Bethaniënhuis</t>
  </si>
  <si>
    <t>Zoersel</t>
  </si>
  <si>
    <t>939</t>
  </si>
  <si>
    <t xml:space="preserve">Openbaar Psychiatrisch Zorgcentrum Geel </t>
  </si>
  <si>
    <t xml:space="preserve">Geel </t>
  </si>
  <si>
    <t>942</t>
  </si>
  <si>
    <t>Psychiatrische Kliniek Sint-Annendael</t>
  </si>
  <si>
    <t>943</t>
  </si>
  <si>
    <t>Z.org KU Leuven</t>
  </si>
  <si>
    <t>Kortenberg</t>
  </si>
  <si>
    <t>944</t>
  </si>
  <si>
    <t>Psychiatrische Kliniek Sint-Alexius</t>
  </si>
  <si>
    <t>Grimbergen</t>
  </si>
  <si>
    <t>947</t>
  </si>
  <si>
    <t>Psychiatrische Kliniek Broeders Alexianen</t>
  </si>
  <si>
    <t>952</t>
  </si>
  <si>
    <t>956</t>
  </si>
  <si>
    <t>Psychiatrisch Centrum Sint-Jan</t>
  </si>
  <si>
    <t>959</t>
  </si>
  <si>
    <t>Psychiatrisch Centrum Caritas</t>
  </si>
  <si>
    <t>Melle</t>
  </si>
  <si>
    <t>960</t>
  </si>
  <si>
    <t>Psychiatrisch Ziekenhuis Sint-Lucia</t>
  </si>
  <si>
    <t>961</t>
  </si>
  <si>
    <t>Psychiatrisch Ziekenhuis Heilig Hart</t>
  </si>
  <si>
    <t>962</t>
  </si>
  <si>
    <t>Psychiatrisch Centrum Onze-Lieve-Vrouw van Vrede</t>
  </si>
  <si>
    <t>963</t>
  </si>
  <si>
    <t>Psychiatrisch Ziekenhuis Onze-Lieve-Vrouw</t>
  </si>
  <si>
    <t>970</t>
  </si>
  <si>
    <t>Psychiatrisch Ziekenhuis Duffel</t>
  </si>
  <si>
    <t>975</t>
  </si>
  <si>
    <t>Universitair Psychiatrisch Centrum Sint-Kamillus</t>
  </si>
  <si>
    <t>Bierbeek</t>
  </si>
  <si>
    <t>978</t>
  </si>
  <si>
    <t>Psychiatrisch Centrum Sint-Jan Baptist</t>
  </si>
  <si>
    <t>Zelzate</t>
  </si>
  <si>
    <t>982</t>
  </si>
  <si>
    <t>Psychiatrisch Centrum Sint-Amandus</t>
  </si>
  <si>
    <t>Beernem</t>
  </si>
  <si>
    <t>987</t>
  </si>
  <si>
    <t>Psychotherapeutisch Centrum Rustenburg</t>
  </si>
  <si>
    <t>988</t>
  </si>
  <si>
    <t>Psychiatrisch Ziekenhuis Zoete Nood Gods</t>
  </si>
  <si>
    <t>Lede</t>
  </si>
  <si>
    <t>989</t>
  </si>
  <si>
    <t>Kinderpsychiatrisch Centrum Genk</t>
  </si>
  <si>
    <t xml:space="preserve">Genk </t>
  </si>
  <si>
    <t>991</t>
  </si>
  <si>
    <t>Psychiatrisch Ziekenhuis  ASSTER</t>
  </si>
  <si>
    <t>992</t>
  </si>
  <si>
    <t>Psychiatrische Centra Gent - Sleidinge</t>
  </si>
  <si>
    <t>997</t>
  </si>
  <si>
    <t>Psycho-Sociaal Centrum Sint-Alexius</t>
  </si>
  <si>
    <t>Elsene</t>
  </si>
  <si>
    <t>998</t>
  </si>
  <si>
    <t>Psychiatrisch Ziekenhuis Stuivenberg</t>
  </si>
  <si>
    <t>Totalen:</t>
  </si>
  <si>
    <t>Goedgekeurde projecten instandhoudingsforfait van 1 januari tot 31 december 2017</t>
  </si>
  <si>
    <r>
      <rPr>
        <b/>
        <sz val="11"/>
        <rFont val="Calibri"/>
        <family val="2"/>
        <scheme val="minor"/>
      </rPr>
      <t>Toestelfinanciering ziekenhuizen</t>
    </r>
    <r>
      <rPr>
        <sz val="11"/>
        <rFont val="Calibri"/>
        <family val="2"/>
        <scheme val="minor"/>
      </rPr>
      <t>: Het VIPA verstrekt een forfaitaire betoelaging voor volgende zware medische apparatuur in de ziekenhuizen:
- Bestralingsapparaat: een apparaat dat geïnstalleerd is bij een dienst voor radiotherapie
- NMR: een magnetische resonantietomograaf
- PET-scanner</t>
    </r>
  </si>
  <si>
    <t>TOTAAL</t>
  </si>
  <si>
    <t>Goedgekeurde projecten toestelfinanciering van 1 januari tot 31 december 2017</t>
  </si>
  <si>
    <t>Soort betoelaging</t>
  </si>
  <si>
    <t>Bedrag (in €)</t>
  </si>
  <si>
    <t>Klassieke financiering (incl BU)</t>
  </si>
  <si>
    <t>Klassieke financiering (incl BU, aanvullende beloftes en indexeringen)</t>
  </si>
  <si>
    <t>Strategisch forfait ziekenhuizen</t>
  </si>
  <si>
    <t>Legende</t>
  </si>
  <si>
    <t>BU: bijzondere uirusting</t>
  </si>
  <si>
    <t>Instandhoudingsforfait ziekenhuizen</t>
  </si>
  <si>
    <t>Toestelfinanciering ziekenhuizen</t>
  </si>
  <si>
    <t xml:space="preserve">AZ </t>
  </si>
  <si>
    <t>Totaal</t>
  </si>
  <si>
    <t>Type ziekenhuis</t>
  </si>
  <si>
    <t>Op budget 2017 aangerekende projecten klassieke financiering van 1 januari tot 31 december 2017</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</si>
  <si>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2017. Dit neemt niet weg dat de datum waarop de minister de subsidiebelofte van een investering effectief goedkeurt, in een later jaar gebeurt (zie kolom 'Goedkeuring'). De subsidiebetalingen gebeuren in 5 schijven op basis van voorgelegde facturen. De subsidiebelofte wordt geïndexeerd op het moment van het aanvangsbevel van de werken. Om een volledig beeld te krijgen van in een bepaald jaar door de minister goedgekeurde (getekende) subsidiebeloftes, neemt u best contact op met het VIPA.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</si>
</sst>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5"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sz val="8"/>
      <color theme="1"/>
      <name val="Calibri"/>
      <family val="2"/>
      <scheme val="minor"/>
    </font>
    <font>
      <b/>
      <sz val="10"/>
      <name val="Calibri"/>
      <family val="2"/>
      <scheme val="minor"/>
    </font>
    <font>
      <sz val="11"/>
      <name val="Calibri"/>
      <family val="2"/>
      <scheme val="minor"/>
    </font>
    <font>
      <sz val="10"/>
      <color indexed="60"/>
      <name val="Calibri"/>
      <family val="2"/>
      <scheme val="minor"/>
    </font>
    <font>
      <b/>
      <sz val="12"/>
      <color rgb="FFFFFF99"/>
      <name val="Calibri"/>
      <family val="2"/>
      <scheme val="minor"/>
    </font>
    <font>
      <sz val="9"/>
      <color rgb="FF333333"/>
      <name val="Arial"/>
      <family val="2"/>
    </font>
    <font>
      <sz val="10"/>
      <color rgb="FF000000"/>
      <name val="Calibri"/>
      <family val="2"/>
      <scheme val="minor"/>
    </font>
    <font>
      <b/>
      <sz val="12"/>
      <color theme="0"/>
      <name val="Calibri"/>
      <family val="2"/>
      <scheme val="minor"/>
    </font>
    <font>
      <sz val="12"/>
      <color theme="0"/>
      <name val="Calibri"/>
      <family val="2"/>
      <scheme val="minor"/>
    </font>
    <font>
      <b/>
      <sz val="11"/>
      <name val="Calibri"/>
      <family val="2"/>
      <scheme val="minor"/>
    </font>
    <font>
      <b/>
      <i/>
      <sz val="11"/>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143">
    <xf numFmtId="0" fontId="0" fillId="0" borderId="0" xfId="0"/>
    <xf numFmtId="0" fontId="23" fillId="0" borderId="0" xfId="0" applyFont="1"/>
    <xf numFmtId="0" fontId="2" fillId="0" borderId="0" xfId="0" applyFont="1"/>
    <xf numFmtId="0" fontId="23" fillId="0" borderId="0" xfId="0" applyFont="1" applyAlignment="1">
      <alignment wrapText="1"/>
    </xf>
    <xf numFmtId="4" fontId="2" fillId="0" borderId="0" xfId="0" applyNumberFormat="1" applyFont="1" applyAlignment="1">
      <alignment horizontal="right"/>
    </xf>
    <xf numFmtId="0" fontId="24" fillId="0" borderId="0" xfId="0" applyFont="1" applyAlignment="1"/>
    <xf numFmtId="0" fontId="2" fillId="0" borderId="0" xfId="0" applyFont="1" applyAlignment="1"/>
    <xf numFmtId="0" fontId="24" fillId="0" borderId="0" xfId="0" applyFont="1" applyAlignment="1">
      <alignment horizontal="left"/>
    </xf>
    <xf numFmtId="0" fontId="2" fillId="0" borderId="0" xfId="0" applyFont="1" applyAlignment="1">
      <alignment horizontal="left"/>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2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2" fillId="36" borderId="1" xfId="1" applyFont="1" applyFill="1" applyBorder="1" applyAlignment="1">
      <alignment vertical="center" wrapText="1"/>
    </xf>
    <xf numFmtId="0" fontId="26" fillId="0" borderId="0" xfId="0" applyFont="1" applyAlignment="1">
      <alignment horizontal="right"/>
    </xf>
    <xf numFmtId="164" fontId="23" fillId="0" borderId="1" xfId="0" applyNumberFormat="1" applyFont="1" applyFill="1" applyBorder="1" applyAlignment="1">
      <alignment horizontal="left" vertical="center" wrapText="1"/>
    </xf>
    <xf numFmtId="4" fontId="23" fillId="0" borderId="1" xfId="0" applyNumberFormat="1"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5" xfId="0" applyFont="1" applyFill="1" applyBorder="1" applyAlignment="1">
      <alignment horizontal="left" vertical="center" wrapText="1"/>
    </xf>
    <xf numFmtId="4" fontId="23" fillId="0" borderId="17" xfId="0" applyNumberFormat="1"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0" xfId="0" applyFont="1" applyAlignment="1">
      <alignment horizontal="left" vertical="center"/>
    </xf>
    <xf numFmtId="0" fontId="23" fillId="0" borderId="0" xfId="0" applyFont="1" applyAlignment="1">
      <alignment vertical="center"/>
    </xf>
    <xf numFmtId="0" fontId="27" fillId="0" borderId="0" xfId="1" applyFont="1" applyFill="1" applyBorder="1" applyAlignment="1">
      <alignment vertical="center"/>
    </xf>
    <xf numFmtId="0" fontId="27" fillId="0" borderId="0" xfId="1" applyFont="1" applyFill="1" applyBorder="1" applyAlignment="1">
      <alignment horizontal="left" vertical="center"/>
    </xf>
    <xf numFmtId="4" fontId="25" fillId="0" borderId="0" xfId="1" applyNumberFormat="1" applyFont="1" applyFill="1" applyBorder="1" applyAlignment="1">
      <alignment vertical="center"/>
    </xf>
    <xf numFmtId="4" fontId="22" fillId="36" borderId="1" xfId="0" applyNumberFormat="1" applyFont="1" applyFill="1" applyBorder="1" applyAlignment="1">
      <alignment horizontal="right" vertical="center" wrapText="1"/>
    </xf>
    <xf numFmtId="14" fontId="22" fillId="0" borderId="14" xfId="0" applyNumberFormat="1" applyFont="1" applyFill="1" applyBorder="1" applyAlignment="1">
      <alignment horizontal="right" vertical="center" wrapText="1"/>
    </xf>
    <xf numFmtId="4" fontId="22" fillId="0" borderId="1" xfId="0" applyNumberFormat="1" applyFont="1" applyFill="1" applyBorder="1" applyAlignment="1">
      <alignment horizontal="right" vertical="center" wrapText="1"/>
    </xf>
    <xf numFmtId="14" fontId="22" fillId="0" borderId="1" xfId="0" applyNumberFormat="1" applyFont="1" applyFill="1" applyBorder="1" applyAlignment="1">
      <alignment horizontal="right" vertical="center" wrapText="1"/>
    </xf>
    <xf numFmtId="4" fontId="23" fillId="36" borderId="1" xfId="0" applyNumberFormat="1" applyFont="1" applyFill="1" applyBorder="1" applyAlignment="1">
      <alignment horizontal="right" vertical="center" wrapText="1"/>
    </xf>
    <xf numFmtId="14" fontId="23" fillId="0" borderId="1" xfId="0" applyNumberFormat="1" applyFont="1" applyBorder="1" applyAlignment="1">
      <alignment horizontal="right" vertical="center" wrapText="1"/>
    </xf>
    <xf numFmtId="14" fontId="23" fillId="0" borderId="1" xfId="0" applyNumberFormat="1" applyFont="1" applyFill="1" applyBorder="1" applyAlignment="1">
      <alignment horizontal="right" vertical="center" wrapText="1"/>
    </xf>
    <xf numFmtId="4" fontId="23" fillId="0" borderId="1" xfId="0" applyNumberFormat="1" applyFont="1" applyBorder="1" applyAlignment="1">
      <alignment vertical="center" wrapText="1"/>
    </xf>
    <xf numFmtId="14" fontId="23" fillId="0" borderId="1" xfId="0" applyNumberFormat="1" applyFont="1" applyBorder="1" applyAlignment="1">
      <alignment vertical="center" wrapText="1"/>
    </xf>
    <xf numFmtId="14" fontId="22" fillId="0" borderId="1" xfId="1" applyNumberFormat="1" applyFont="1" applyFill="1" applyBorder="1" applyAlignment="1">
      <alignment horizontal="right" vertical="center" wrapText="1"/>
    </xf>
    <xf numFmtId="4" fontId="22" fillId="36" borderId="1" xfId="1" applyNumberFormat="1" applyFont="1" applyFill="1" applyBorder="1" applyAlignment="1">
      <alignment horizontal="right" vertical="center" wrapText="1"/>
    </xf>
    <xf numFmtId="4" fontId="23" fillId="36" borderId="17" xfId="0" applyNumberFormat="1" applyFont="1" applyFill="1" applyBorder="1" applyAlignment="1">
      <alignment horizontal="right" vertical="center" wrapText="1"/>
    </xf>
    <xf numFmtId="14" fontId="23" fillId="0" borderId="1" xfId="0" applyNumberFormat="1" applyFont="1" applyBorder="1" applyAlignment="1">
      <alignment vertical="center"/>
    </xf>
    <xf numFmtId="14" fontId="23" fillId="0" borderId="1" xfId="0" applyNumberFormat="1" applyFont="1" applyBorder="1" applyAlignment="1">
      <alignment horizontal="right" vertical="center"/>
    </xf>
    <xf numFmtId="0" fontId="23" fillId="0" borderId="0" xfId="0" applyFont="1" applyAlignment="1">
      <alignment horizontal="right" vertical="center"/>
    </xf>
    <xf numFmtId="4" fontId="23" fillId="0" borderId="0" xfId="0" applyNumberFormat="1" applyFont="1" applyAlignment="1">
      <alignment horizontal="right" vertical="center"/>
    </xf>
    <xf numFmtId="0" fontId="22" fillId="0" borderId="18" xfId="0" applyFont="1" applyFill="1" applyBorder="1" applyAlignment="1">
      <alignment vertical="center" wrapText="1"/>
    </xf>
    <xf numFmtId="4" fontId="22" fillId="36" borderId="18" xfId="0" applyNumberFormat="1" applyFont="1" applyFill="1" applyBorder="1" applyAlignment="1">
      <alignment horizontal="right" vertical="center" wrapText="1"/>
    </xf>
    <xf numFmtId="14" fontId="22" fillId="0" borderId="17" xfId="0" applyNumberFormat="1" applyFont="1" applyFill="1" applyBorder="1" applyAlignment="1">
      <alignment horizontal="right" vertical="center" wrapText="1"/>
    </xf>
    <xf numFmtId="0" fontId="23" fillId="0" borderId="0" xfId="0" applyFont="1" applyAlignment="1">
      <alignment horizontal="left" vertical="center" wrapText="1"/>
    </xf>
    <xf numFmtId="4" fontId="23" fillId="0" borderId="1" xfId="0" applyNumberFormat="1" applyFont="1" applyBorder="1" applyAlignment="1">
      <alignment horizontal="right" vertical="center" wrapText="1"/>
    </xf>
    <xf numFmtId="4" fontId="23" fillId="36" borderId="1" xfId="0" applyNumberFormat="1" applyFont="1" applyFill="1" applyBorder="1" applyAlignment="1">
      <alignment vertical="center" wrapText="1"/>
    </xf>
    <xf numFmtId="14" fontId="22" fillId="36" borderId="1" xfId="0" applyNumberFormat="1" applyFont="1" applyFill="1" applyBorder="1" applyAlignment="1">
      <alignment horizontal="right" vertical="center" wrapText="1"/>
    </xf>
    <xf numFmtId="4" fontId="23" fillId="0" borderId="0" xfId="0" applyNumberFormat="1" applyFont="1" applyAlignment="1">
      <alignment wrapText="1"/>
    </xf>
    <xf numFmtId="0" fontId="23" fillId="0" borderId="18" xfId="0" applyFont="1" applyBorder="1" applyAlignment="1">
      <alignment horizontal="left" vertical="center" wrapText="1"/>
    </xf>
    <xf numFmtId="4" fontId="23" fillId="0" borderId="1" xfId="0" applyNumberFormat="1" applyFont="1" applyBorder="1" applyAlignment="1">
      <alignment horizontal="left" vertical="center" wrapText="1"/>
    </xf>
    <xf numFmtId="0" fontId="23" fillId="36" borderId="1" xfId="0" applyFont="1" applyFill="1" applyBorder="1" applyAlignment="1">
      <alignment horizontal="left" vertical="center" wrapText="1"/>
    </xf>
    <xf numFmtId="0" fontId="23" fillId="36" borderId="1" xfId="0" applyFont="1" applyFill="1" applyBorder="1" applyAlignment="1">
      <alignment vertical="center" wrapText="1"/>
    </xf>
    <xf numFmtId="0" fontId="22" fillId="36" borderId="1" xfId="1" applyFont="1" applyFill="1" applyBorder="1" applyAlignment="1">
      <alignment horizontal="left" vertical="center" wrapText="1"/>
    </xf>
    <xf numFmtId="14" fontId="22" fillId="36" borderId="1" xfId="1" applyNumberFormat="1" applyFont="1" applyFill="1" applyBorder="1" applyAlignment="1">
      <alignment horizontal="right" vertical="center" wrapText="1"/>
    </xf>
    <xf numFmtId="4" fontId="23" fillId="0" borderId="1" xfId="0" applyNumberFormat="1" applyFont="1" applyBorder="1" applyAlignment="1">
      <alignment horizontal="right" vertical="center"/>
    </xf>
    <xf numFmtId="0" fontId="23" fillId="0" borderId="1" xfId="0" applyFont="1" applyFill="1" applyBorder="1" applyAlignment="1">
      <alignment horizontal="left" vertical="center"/>
    </xf>
    <xf numFmtId="164" fontId="23" fillId="0" borderId="1" xfId="0" applyNumberFormat="1" applyFont="1" applyBorder="1" applyAlignment="1">
      <alignment horizontal="left" vertical="center" wrapText="1"/>
    </xf>
    <xf numFmtId="0" fontId="23" fillId="36" borderId="1" xfId="0" applyFont="1" applyFill="1" applyBorder="1" applyAlignment="1">
      <alignment horizontal="left" vertical="center"/>
    </xf>
    <xf numFmtId="164" fontId="23" fillId="36" borderId="1" xfId="0" applyNumberFormat="1" applyFont="1" applyFill="1" applyBorder="1" applyAlignment="1">
      <alignment horizontal="left" vertical="center" wrapText="1"/>
    </xf>
    <xf numFmtId="4" fontId="23" fillId="36" borderId="1" xfId="0" applyNumberFormat="1" applyFont="1" applyFill="1" applyBorder="1" applyAlignment="1">
      <alignment horizontal="right" vertical="center"/>
    </xf>
    <xf numFmtId="0" fontId="20" fillId="0" borderId="0" xfId="0" applyFont="1"/>
    <xf numFmtId="0" fontId="20" fillId="0" borderId="0" xfId="0" applyFont="1" applyAlignment="1">
      <alignment wrapText="1"/>
    </xf>
    <xf numFmtId="4" fontId="19" fillId="35" borderId="1" xfId="1" applyNumberFormat="1" applyFont="1" applyFill="1" applyBorder="1" applyAlignment="1">
      <alignment horizontal="right" wrapText="1"/>
    </xf>
    <xf numFmtId="0" fontId="28" fillId="35" borderId="1" xfId="1" applyFont="1" applyFill="1" applyBorder="1" applyAlignment="1">
      <alignment horizontal="right" wrapText="1"/>
    </xf>
    <xf numFmtId="4" fontId="19" fillId="35" borderId="1" xfId="1" applyNumberFormat="1" applyFont="1" applyFill="1" applyBorder="1" applyAlignment="1">
      <alignment horizontal="right" vertical="center" wrapText="1"/>
    </xf>
    <xf numFmtId="0" fontId="19" fillId="35" borderId="1" xfId="1"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pplyAlignment="1">
      <alignment vertical="center"/>
    </xf>
    <xf numFmtId="0" fontId="19" fillId="33" borderId="1" xfId="1" applyFont="1" applyFill="1" applyBorder="1" applyAlignment="1">
      <alignment vertical="center" wrapText="1"/>
    </xf>
    <xf numFmtId="4" fontId="19" fillId="33" borderId="1" xfId="1" applyNumberFormat="1" applyFont="1" applyFill="1" applyBorder="1" applyAlignment="1">
      <alignment horizontal="right" vertical="center" wrapText="1"/>
    </xf>
    <xf numFmtId="0" fontId="20" fillId="0" borderId="0" xfId="0" applyFont="1" applyAlignment="1">
      <alignment horizontal="right" vertical="center" wrapText="1"/>
    </xf>
    <xf numFmtId="0" fontId="23" fillId="0" borderId="0" xfId="0" applyFont="1" applyAlignment="1">
      <alignment horizontal="left"/>
    </xf>
    <xf numFmtId="14" fontId="23" fillId="36" borderId="1" xfId="0" applyNumberFormat="1" applyFont="1" applyFill="1" applyBorder="1" applyAlignment="1">
      <alignment horizontal="right" vertical="center"/>
    </xf>
    <xf numFmtId="0" fontId="23" fillId="0" borderId="11" xfId="0" applyFont="1" applyBorder="1" applyAlignment="1">
      <alignment vertical="center" wrapText="1"/>
    </xf>
    <xf numFmtId="4" fontId="23" fillId="0" borderId="1" xfId="0" applyNumberFormat="1" applyFont="1" applyFill="1" applyBorder="1" applyAlignment="1">
      <alignment horizontal="right"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4" fontId="14" fillId="34" borderId="1" xfId="1" applyNumberFormat="1" applyFont="1" applyFill="1" applyBorder="1" applyAlignment="1">
      <alignment horizontal="left" vertical="center" wrapText="1"/>
    </xf>
    <xf numFmtId="0" fontId="31" fillId="34" borderId="1" xfId="1" applyFont="1" applyFill="1" applyBorder="1" applyAlignment="1">
      <alignment horizontal="left" wrapText="1"/>
    </xf>
    <xf numFmtId="0" fontId="31" fillId="34" borderId="1" xfId="1" applyFont="1" applyFill="1" applyBorder="1" applyAlignment="1">
      <alignment wrapText="1"/>
    </xf>
    <xf numFmtId="0" fontId="32" fillId="0" borderId="0" xfId="0" applyFont="1" applyAlignment="1">
      <alignment wrapText="1"/>
    </xf>
    <xf numFmtId="0" fontId="2" fillId="0" borderId="0" xfId="0" applyFont="1" applyBorder="1"/>
    <xf numFmtId="0" fontId="32" fillId="0" borderId="0" xfId="0" applyFont="1" applyBorder="1" applyAlignment="1">
      <alignment wrapText="1"/>
    </xf>
    <xf numFmtId="0" fontId="23" fillId="0" borderId="0" xfId="0" applyFont="1" applyBorder="1"/>
    <xf numFmtId="0" fontId="2" fillId="0" borderId="0" xfId="0" applyFont="1" applyBorder="1" applyAlignment="1">
      <alignment horizontal="left"/>
    </xf>
    <xf numFmtId="0" fontId="24" fillId="0" borderId="0" xfId="0" applyFont="1" applyBorder="1" applyAlignment="1"/>
    <xf numFmtId="0" fontId="24" fillId="0" borderId="0" xfId="0" applyFont="1" applyBorder="1" applyAlignment="1">
      <alignment horizontal="left"/>
    </xf>
    <xf numFmtId="4" fontId="2" fillId="0" borderId="0" xfId="0" applyNumberFormat="1" applyFont="1" applyBorder="1" applyAlignment="1">
      <alignment horizontal="right"/>
    </xf>
    <xf numFmtId="0" fontId="26" fillId="0" borderId="0" xfId="0" applyFont="1" applyBorder="1" applyAlignment="1">
      <alignment horizontal="right"/>
    </xf>
    <xf numFmtId="0" fontId="2" fillId="0" borderId="0" xfId="0" applyFont="1" applyBorder="1" applyAlignment="1"/>
    <xf numFmtId="0" fontId="31" fillId="34" borderId="1" xfId="1" applyFont="1" applyFill="1" applyBorder="1" applyAlignment="1">
      <alignment horizontal="right" wrapText="1"/>
    </xf>
    <xf numFmtId="0" fontId="29" fillId="0" borderId="1" xfId="0" applyFont="1" applyBorder="1"/>
    <xf numFmtId="2" fontId="30" fillId="0" borderId="1" xfId="0" applyNumberFormat="1" applyFont="1" applyBorder="1" applyAlignment="1">
      <alignment vertical="center"/>
    </xf>
    <xf numFmtId="4" fontId="31" fillId="34" borderId="1" xfId="1" applyNumberFormat="1" applyFont="1" applyFill="1" applyBorder="1" applyAlignment="1">
      <alignment horizontal="right" wrapText="1"/>
    </xf>
    <xf numFmtId="0" fontId="2" fillId="0" borderId="0" xfId="0" applyFont="1" applyAlignment="1">
      <alignment horizontal="left" vertical="center"/>
    </xf>
    <xf numFmtId="0" fontId="21" fillId="0" borderId="11" xfId="1" applyFont="1" applyBorder="1" applyAlignment="1">
      <alignment horizontal="center"/>
    </xf>
    <xf numFmtId="0" fontId="0" fillId="0" borderId="1" xfId="0" applyBorder="1"/>
    <xf numFmtId="4" fontId="0" fillId="0" borderId="1" xfId="0" applyNumberFormat="1" applyBorder="1" applyAlignment="1">
      <alignment horizontal="right"/>
    </xf>
    <xf numFmtId="4" fontId="0" fillId="0" borderId="1" xfId="0" applyNumberFormat="1" applyBorder="1"/>
    <xf numFmtId="0" fontId="17" fillId="37" borderId="1" xfId="0" applyFont="1" applyFill="1" applyBorder="1" applyAlignment="1">
      <alignment horizontal="left"/>
    </xf>
    <xf numFmtId="4" fontId="17" fillId="37" borderId="1" xfId="0" applyNumberFormat="1" applyFont="1" applyFill="1" applyBorder="1"/>
    <xf numFmtId="0" fontId="34" fillId="37" borderId="1" xfId="0" applyFont="1" applyFill="1" applyBorder="1" applyAlignment="1">
      <alignment horizontal="left"/>
    </xf>
    <xf numFmtId="4" fontId="34" fillId="37" borderId="1" xfId="0" applyNumberFormat="1" applyFont="1" applyFill="1" applyBorder="1"/>
    <xf numFmtId="0" fontId="17" fillId="37" borderId="1" xfId="0" applyFont="1" applyFill="1" applyBorder="1" applyAlignment="1">
      <alignment horizontal="right"/>
    </xf>
    <xf numFmtId="4" fontId="17" fillId="37" borderId="1" xfId="0" applyNumberFormat="1" applyFont="1" applyFill="1" applyBorder="1" applyAlignment="1">
      <alignment horizontal="right"/>
    </xf>
    <xf numFmtId="0" fontId="0" fillId="0" borderId="0" xfId="0" applyAlignment="1">
      <alignment horizontal="right"/>
    </xf>
    <xf numFmtId="49" fontId="14" fillId="34" borderId="1" xfId="1" applyNumberFormat="1" applyFont="1" applyFill="1" applyBorder="1" applyAlignment="1">
      <alignment horizontal="right" wrapText="1"/>
    </xf>
    <xf numFmtId="4" fontId="14" fillId="36" borderId="1" xfId="1" applyNumberFormat="1" applyFont="1" applyFill="1" applyBorder="1" applyAlignment="1">
      <alignment horizontal="left" vertical="center" wrapText="1"/>
    </xf>
    <xf numFmtId="4" fontId="14" fillId="34" borderId="1" xfId="1" applyNumberFormat="1" applyFont="1" applyFill="1" applyBorder="1" applyAlignment="1">
      <alignment horizontal="right" vertical="center" wrapText="1"/>
    </xf>
    <xf numFmtId="0" fontId="17" fillId="37" borderId="1" xfId="0" applyFont="1" applyFill="1" applyBorder="1"/>
    <xf numFmtId="0" fontId="17" fillId="38" borderId="1" xfId="0" applyFont="1" applyFill="1" applyBorder="1"/>
    <xf numFmtId="0" fontId="17" fillId="39" borderId="1" xfId="0" applyFont="1" applyFill="1" applyBorder="1"/>
    <xf numFmtId="4" fontId="17" fillId="39" borderId="1" xfId="0" applyNumberFormat="1" applyFont="1" applyFill="1" applyBorder="1"/>
    <xf numFmtId="0" fontId="17" fillId="0" borderId="0" xfId="0" applyFont="1"/>
    <xf numFmtId="0" fontId="21" fillId="0" borderId="11" xfId="1" applyFont="1" applyBorder="1" applyAlignment="1"/>
    <xf numFmtId="0" fontId="21" fillId="0" borderId="12" xfId="1" applyFont="1" applyBorder="1" applyAlignment="1"/>
    <xf numFmtId="0" fontId="21" fillId="0" borderId="13" xfId="1" applyFont="1" applyBorder="1" applyAlignment="1"/>
    <xf numFmtId="0" fontId="14" fillId="34" borderId="1" xfId="1" applyFont="1" applyFill="1" applyBorder="1" applyAlignment="1">
      <alignment horizontal="left" vertical="center" wrapText="1"/>
    </xf>
    <xf numFmtId="0" fontId="14" fillId="34" borderId="1" xfId="1" applyFont="1" applyFill="1" applyBorder="1" applyAlignment="1">
      <alignment horizontal="right" vertical="center" wrapText="1"/>
    </xf>
    <xf numFmtId="0" fontId="14" fillId="34" borderId="1" xfId="1" applyFont="1" applyFill="1" applyBorder="1" applyAlignment="1">
      <alignment horizontal="left" wrapText="1"/>
    </xf>
    <xf numFmtId="0" fontId="14" fillId="34" borderId="1" xfId="1" applyFont="1" applyFill="1" applyBorder="1" applyAlignment="1">
      <alignment horizontal="right" wrapText="1"/>
    </xf>
    <xf numFmtId="0" fontId="21" fillId="0" borderId="11" xfId="1" applyFont="1" applyBorder="1" applyAlignment="1">
      <alignment horizontal="center"/>
    </xf>
    <xf numFmtId="0" fontId="21" fillId="0" borderId="12" xfId="1" applyFont="1" applyBorder="1" applyAlignment="1">
      <alignment horizontal="center"/>
    </xf>
    <xf numFmtId="0" fontId="21" fillId="0" borderId="13" xfId="1" applyFont="1" applyBorder="1" applyAlignment="1">
      <alignment horizontal="center"/>
    </xf>
    <xf numFmtId="0" fontId="19" fillId="35" borderId="12" xfId="1" applyFont="1" applyFill="1" applyBorder="1" applyAlignment="1">
      <alignment horizontal="center" vertical="center" wrapText="1"/>
    </xf>
    <xf numFmtId="0" fontId="19" fillId="35" borderId="13" xfId="1" applyFont="1" applyFill="1" applyBorder="1" applyAlignment="1">
      <alignment horizontal="center" vertical="center" wrapText="1"/>
    </xf>
    <xf numFmtId="0" fontId="19" fillId="35" borderId="12" xfId="1" applyFont="1" applyFill="1" applyBorder="1" applyAlignment="1">
      <alignment horizontal="center" wrapText="1"/>
    </xf>
    <xf numFmtId="0" fontId="19" fillId="35" borderId="13" xfId="1" applyFont="1" applyFill="1" applyBorder="1" applyAlignment="1">
      <alignment horizontal="center" wrapText="1"/>
    </xf>
    <xf numFmtId="0" fontId="19" fillId="35" borderId="11" xfId="1" applyFont="1" applyFill="1" applyBorder="1" applyAlignment="1">
      <alignment horizontal="center" vertical="center" wrapText="1"/>
    </xf>
    <xf numFmtId="0" fontId="26" fillId="0" borderId="11" xfId="1" applyFont="1" applyFill="1" applyBorder="1" applyAlignment="1">
      <alignment horizontal="left" vertical="center" wrapText="1"/>
    </xf>
    <xf numFmtId="0" fontId="26" fillId="0" borderId="12" xfId="1" applyFont="1" applyFill="1" applyBorder="1" applyAlignment="1">
      <alignment horizontal="left" vertical="center" wrapText="1"/>
    </xf>
    <xf numFmtId="0" fontId="26" fillId="0" borderId="13" xfId="1" applyFont="1" applyFill="1" applyBorder="1" applyAlignment="1">
      <alignment horizontal="left" vertical="center" wrapText="1"/>
    </xf>
    <xf numFmtId="0" fontId="19" fillId="35" borderId="1" xfId="1" applyFont="1" applyFill="1" applyBorder="1" applyAlignment="1">
      <alignment horizontal="center" vertical="center" wrapText="1"/>
    </xf>
    <xf numFmtId="0" fontId="26" fillId="0" borderId="1" xfId="1" applyFont="1" applyBorder="1" applyAlignment="1">
      <alignment horizontal="left" vertical="center" wrapTex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13" xfId="1"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0"/>
  <tableStyles count="0" defaultTableStyle="TableStyleMedium2" defaultPivotStyle="PivotStyleLight16"/>
  <colors>
    <mruColors>
      <color rgb="FF00FFFF"/>
      <color rgb="FF66FF33"/>
      <color rgb="FFFFFF00"/>
      <color rgb="FFFF66FF"/>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5"/>
  <sheetViews>
    <sheetView tabSelected="1" zoomScaleNormal="100" workbookViewId="0">
      <pane ySplit="3" topLeftCell="A4" activePane="bottomLeft" state="frozen"/>
      <selection activeCell="D1" sqref="D1"/>
      <selection pane="bottomLeft" activeCell="J2" sqref="J2"/>
    </sheetView>
  </sheetViews>
  <sheetFormatPr defaultColWidth="8.85546875" defaultRowHeight="15" x14ac:dyDescent="0.25"/>
  <cols>
    <col min="1" max="1" width="16.140625" style="8" customWidth="1"/>
    <col min="2" max="2" width="14.42578125" style="5" bestFit="1" customWidth="1"/>
    <col min="3" max="3" width="13.42578125" style="6" customWidth="1"/>
    <col min="4" max="4" width="23.140625" style="6" customWidth="1"/>
    <col min="5" max="5" width="23.140625" style="8" customWidth="1"/>
    <col min="6" max="6" width="47.7109375" style="6" customWidth="1"/>
    <col min="7" max="7" width="17.28515625" style="4" customWidth="1"/>
    <col min="8" max="8" width="13.7109375" style="18" customWidth="1"/>
    <col min="9" max="9" width="12.140625" style="2" customWidth="1"/>
    <col min="10" max="10" width="15.7109375" style="2" customWidth="1"/>
    <col min="11" max="16384" width="8.85546875" style="2"/>
  </cols>
  <sheetData>
    <row r="1" spans="1:10" ht="23.45" customHeight="1" x14ac:dyDescent="0.25">
      <c r="A1" s="140" t="s">
        <v>737</v>
      </c>
      <c r="B1" s="141"/>
      <c r="C1" s="141"/>
      <c r="D1" s="141"/>
      <c r="E1" s="141"/>
      <c r="F1" s="141"/>
      <c r="G1" s="141"/>
      <c r="H1" s="142"/>
    </row>
    <row r="2" spans="1:10" s="100" customFormat="1" ht="84" customHeight="1" x14ac:dyDescent="0.25">
      <c r="A2" s="139" t="s">
        <v>738</v>
      </c>
      <c r="B2" s="139"/>
      <c r="C2" s="139"/>
      <c r="D2" s="139"/>
      <c r="E2" s="139"/>
      <c r="F2" s="139"/>
      <c r="G2" s="139"/>
      <c r="H2" s="139"/>
    </row>
    <row r="3" spans="1:10" s="86" customFormat="1" ht="47.25" x14ac:dyDescent="0.25">
      <c r="A3" s="84" t="s">
        <v>13</v>
      </c>
      <c r="B3" s="85" t="s">
        <v>14</v>
      </c>
      <c r="C3" s="85" t="s">
        <v>0</v>
      </c>
      <c r="D3" s="85" t="s">
        <v>1</v>
      </c>
      <c r="E3" s="84" t="s">
        <v>2</v>
      </c>
      <c r="F3" s="85" t="s">
        <v>3</v>
      </c>
      <c r="G3" s="99" t="s">
        <v>12</v>
      </c>
      <c r="H3" s="96" t="s">
        <v>4</v>
      </c>
    </row>
    <row r="4" spans="1:10" s="67" customFormat="1" ht="13.9" customHeight="1" x14ac:dyDescent="0.25">
      <c r="A4" s="132" t="s">
        <v>6</v>
      </c>
      <c r="B4" s="132"/>
      <c r="C4" s="132"/>
      <c r="D4" s="132"/>
      <c r="E4" s="132"/>
      <c r="F4" s="133"/>
      <c r="G4" s="68">
        <f>SUM(G5:G9)</f>
        <v>7584363.1000000006</v>
      </c>
      <c r="H4" s="69"/>
    </row>
    <row r="5" spans="1:10" s="3" customFormat="1" ht="38.25" x14ac:dyDescent="0.2">
      <c r="A5" s="24" t="s">
        <v>30</v>
      </c>
      <c r="B5" s="46" t="s">
        <v>5</v>
      </c>
      <c r="C5" s="46" t="s">
        <v>5</v>
      </c>
      <c r="D5" s="46" t="s">
        <v>33</v>
      </c>
      <c r="E5" s="24" t="s">
        <v>31</v>
      </c>
      <c r="F5" s="11" t="s">
        <v>32</v>
      </c>
      <c r="G5" s="47">
        <v>537951.6</v>
      </c>
      <c r="H5" s="48">
        <v>42815</v>
      </c>
      <c r="J5" s="53"/>
    </row>
    <row r="6" spans="1:10" s="3" customFormat="1" ht="38.25" x14ac:dyDescent="0.2">
      <c r="A6" s="13" t="s">
        <v>142</v>
      </c>
      <c r="B6" s="9" t="s">
        <v>52</v>
      </c>
      <c r="C6" s="9" t="s">
        <v>144</v>
      </c>
      <c r="D6" s="9" t="s">
        <v>143</v>
      </c>
      <c r="E6" s="13" t="s">
        <v>145</v>
      </c>
      <c r="F6" s="12" t="s">
        <v>146</v>
      </c>
      <c r="G6" s="30">
        <v>1505252.24</v>
      </c>
      <c r="H6" s="33">
        <v>42992</v>
      </c>
      <c r="J6" s="53"/>
    </row>
    <row r="7" spans="1:10" s="3" customFormat="1" ht="51" x14ac:dyDescent="0.2">
      <c r="A7" s="15" t="s">
        <v>274</v>
      </c>
      <c r="B7" s="10" t="s">
        <v>21</v>
      </c>
      <c r="C7" s="15" t="s">
        <v>276</v>
      </c>
      <c r="D7" s="14" t="s">
        <v>277</v>
      </c>
      <c r="E7" s="14" t="s">
        <v>275</v>
      </c>
      <c r="F7" s="15" t="s">
        <v>278</v>
      </c>
      <c r="G7" s="50">
        <v>3520498.15</v>
      </c>
      <c r="H7" s="52">
        <v>43076</v>
      </c>
    </row>
    <row r="8" spans="1:10" s="3" customFormat="1" ht="38.25" x14ac:dyDescent="0.2">
      <c r="A8" s="15" t="s">
        <v>281</v>
      </c>
      <c r="B8" s="13" t="s">
        <v>27</v>
      </c>
      <c r="C8" s="15" t="s">
        <v>59</v>
      </c>
      <c r="D8" s="14" t="s">
        <v>280</v>
      </c>
      <c r="E8" s="14" t="s">
        <v>282</v>
      </c>
      <c r="F8" s="15" t="s">
        <v>283</v>
      </c>
      <c r="G8" s="50">
        <v>1151120.25</v>
      </c>
      <c r="H8" s="52">
        <v>43081</v>
      </c>
    </row>
    <row r="9" spans="1:10" s="3" customFormat="1" ht="38.25" x14ac:dyDescent="0.2">
      <c r="A9" s="15" t="s">
        <v>284</v>
      </c>
      <c r="B9" s="10" t="s">
        <v>21</v>
      </c>
      <c r="C9" s="15" t="s">
        <v>207</v>
      </c>
      <c r="D9" s="14" t="s">
        <v>285</v>
      </c>
      <c r="E9" s="14" t="s">
        <v>286</v>
      </c>
      <c r="F9" s="15" t="s">
        <v>287</v>
      </c>
      <c r="G9" s="50">
        <v>869540.86</v>
      </c>
      <c r="H9" s="52">
        <v>43083</v>
      </c>
    </row>
    <row r="10" spans="1:10" s="67" customFormat="1" ht="15.75" x14ac:dyDescent="0.25">
      <c r="A10" s="134" t="s">
        <v>7</v>
      </c>
      <c r="B10" s="130"/>
      <c r="C10" s="130"/>
      <c r="D10" s="130"/>
      <c r="E10" s="130"/>
      <c r="F10" s="131"/>
      <c r="G10" s="70">
        <f>SUM(G11:G13)</f>
        <v>2435521.5499999998</v>
      </c>
      <c r="H10" s="71"/>
    </row>
    <row r="11" spans="1:10" s="3" customFormat="1" ht="51" x14ac:dyDescent="0.2">
      <c r="A11" s="13" t="s">
        <v>121</v>
      </c>
      <c r="B11" s="10" t="s">
        <v>27</v>
      </c>
      <c r="C11" s="9" t="s">
        <v>123</v>
      </c>
      <c r="D11" s="14" t="s">
        <v>124</v>
      </c>
      <c r="E11" s="14" t="s">
        <v>122</v>
      </c>
      <c r="F11" s="9" t="s">
        <v>125</v>
      </c>
      <c r="G11" s="32">
        <v>1298016.8500000001</v>
      </c>
      <c r="H11" s="33">
        <v>42930</v>
      </c>
    </row>
    <row r="12" spans="1:10" s="3" customFormat="1" ht="38.25" x14ac:dyDescent="0.2">
      <c r="A12" s="13" t="s">
        <v>130</v>
      </c>
      <c r="B12" s="13" t="s">
        <v>27</v>
      </c>
      <c r="C12" s="14" t="s">
        <v>59</v>
      </c>
      <c r="D12" s="14" t="s">
        <v>128</v>
      </c>
      <c r="E12" s="14" t="s">
        <v>129</v>
      </c>
      <c r="F12" s="14" t="s">
        <v>131</v>
      </c>
      <c r="G12" s="32">
        <v>827431.17</v>
      </c>
      <c r="H12" s="33">
        <v>43003</v>
      </c>
    </row>
    <row r="13" spans="1:10" s="3" customFormat="1" ht="38.25" x14ac:dyDescent="0.2">
      <c r="A13" s="56" t="s">
        <v>333</v>
      </c>
      <c r="B13" s="13" t="s">
        <v>21</v>
      </c>
      <c r="C13" s="56" t="s">
        <v>336</v>
      </c>
      <c r="D13" s="56" t="s">
        <v>334</v>
      </c>
      <c r="E13" s="56" t="s">
        <v>335</v>
      </c>
      <c r="F13" s="15" t="s">
        <v>337</v>
      </c>
      <c r="G13" s="50">
        <v>310073.53000000003</v>
      </c>
      <c r="H13" s="43">
        <v>43087</v>
      </c>
    </row>
    <row r="14" spans="1:10" s="67" customFormat="1" ht="15.75" x14ac:dyDescent="0.25">
      <c r="A14" s="130" t="s">
        <v>8</v>
      </c>
      <c r="B14" s="130"/>
      <c r="C14" s="130"/>
      <c r="D14" s="130"/>
      <c r="E14" s="130"/>
      <c r="F14" s="131"/>
      <c r="G14" s="70">
        <f>SUM(G15:G31)</f>
        <v>14630674.01</v>
      </c>
      <c r="H14" s="71"/>
    </row>
    <row r="15" spans="1:10" s="3" customFormat="1" ht="25.5" x14ac:dyDescent="0.2">
      <c r="A15" s="13" t="s">
        <v>41</v>
      </c>
      <c r="B15" s="10" t="s">
        <v>52</v>
      </c>
      <c r="C15" s="13" t="s">
        <v>43</v>
      </c>
      <c r="D15" s="13" t="s">
        <v>53</v>
      </c>
      <c r="E15" s="13" t="s">
        <v>42</v>
      </c>
      <c r="F15" s="19" t="s">
        <v>44</v>
      </c>
      <c r="G15" s="34">
        <v>879109.4</v>
      </c>
      <c r="H15" s="35">
        <v>42809</v>
      </c>
    </row>
    <row r="16" spans="1:10" s="3" customFormat="1" ht="51" x14ac:dyDescent="0.2">
      <c r="A16" s="13" t="s">
        <v>26</v>
      </c>
      <c r="B16" s="10" t="s">
        <v>27</v>
      </c>
      <c r="C16" s="9" t="s">
        <v>28</v>
      </c>
      <c r="D16" s="9" t="s">
        <v>29</v>
      </c>
      <c r="E16" s="13" t="s">
        <v>99</v>
      </c>
      <c r="F16" s="12" t="s">
        <v>270</v>
      </c>
      <c r="G16" s="30">
        <v>598033.61</v>
      </c>
      <c r="H16" s="33">
        <v>42814</v>
      </c>
    </row>
    <row r="17" spans="1:10" s="3" customFormat="1" ht="24" customHeight="1" x14ac:dyDescent="0.2">
      <c r="A17" s="13" t="s">
        <v>48</v>
      </c>
      <c r="B17" s="10" t="s">
        <v>27</v>
      </c>
      <c r="C17" s="13" t="s">
        <v>50</v>
      </c>
      <c r="D17" s="12" t="s">
        <v>55</v>
      </c>
      <c r="E17" s="13" t="s">
        <v>49</v>
      </c>
      <c r="F17" s="13" t="s">
        <v>51</v>
      </c>
      <c r="G17" s="34">
        <v>416684.78</v>
      </c>
      <c r="H17" s="35">
        <v>42817</v>
      </c>
    </row>
    <row r="18" spans="1:10" s="3" customFormat="1" ht="25.5" x14ac:dyDescent="0.2">
      <c r="A18" s="13" t="s">
        <v>45</v>
      </c>
      <c r="B18" s="10" t="s">
        <v>27</v>
      </c>
      <c r="C18" s="13" t="s">
        <v>46</v>
      </c>
      <c r="D18" s="9" t="s">
        <v>54</v>
      </c>
      <c r="E18" s="13" t="s">
        <v>98</v>
      </c>
      <c r="F18" s="13" t="s">
        <v>47</v>
      </c>
      <c r="G18" s="34">
        <v>874154</v>
      </c>
      <c r="H18" s="35">
        <v>42822</v>
      </c>
    </row>
    <row r="19" spans="1:10" s="3" customFormat="1" ht="25.5" x14ac:dyDescent="0.2">
      <c r="A19" s="13" t="s">
        <v>80</v>
      </c>
      <c r="B19" s="10" t="s">
        <v>21</v>
      </c>
      <c r="C19" s="13" t="s">
        <v>84</v>
      </c>
      <c r="D19" s="12" t="s">
        <v>81</v>
      </c>
      <c r="E19" s="10" t="s">
        <v>82</v>
      </c>
      <c r="F19" s="10" t="s">
        <v>83</v>
      </c>
      <c r="G19" s="34">
        <v>789404.36</v>
      </c>
      <c r="H19" s="36">
        <v>42866</v>
      </c>
    </row>
    <row r="20" spans="1:10" s="3" customFormat="1" ht="25.5" x14ac:dyDescent="0.2">
      <c r="A20" s="15" t="s">
        <v>91</v>
      </c>
      <c r="B20" s="10" t="s">
        <v>27</v>
      </c>
      <c r="C20" s="12" t="s">
        <v>59</v>
      </c>
      <c r="D20" s="12" t="s">
        <v>97</v>
      </c>
      <c r="E20" s="12" t="s">
        <v>92</v>
      </c>
      <c r="F20" s="12" t="s">
        <v>93</v>
      </c>
      <c r="G20" s="37">
        <v>466214.72</v>
      </c>
      <c r="H20" s="38">
        <v>42899</v>
      </c>
    </row>
    <row r="21" spans="1:10" s="3" customFormat="1" ht="38.25" x14ac:dyDescent="0.2">
      <c r="A21" s="15" t="s">
        <v>85</v>
      </c>
      <c r="B21" s="15" t="s">
        <v>19</v>
      </c>
      <c r="C21" s="12" t="s">
        <v>18</v>
      </c>
      <c r="D21" s="12" t="s">
        <v>96</v>
      </c>
      <c r="E21" s="12" t="s">
        <v>86</v>
      </c>
      <c r="F21" s="12" t="s">
        <v>119</v>
      </c>
      <c r="G21" s="37">
        <v>595753.71</v>
      </c>
      <c r="H21" s="38">
        <v>42909</v>
      </c>
    </row>
    <row r="22" spans="1:10" s="3" customFormat="1" ht="38.25" x14ac:dyDescent="0.2">
      <c r="A22" s="15" t="s">
        <v>115</v>
      </c>
      <c r="B22" s="10" t="s">
        <v>27</v>
      </c>
      <c r="C22" s="12" t="s">
        <v>117</v>
      </c>
      <c r="D22" s="12" t="s">
        <v>118</v>
      </c>
      <c r="E22" s="12" t="s">
        <v>116</v>
      </c>
      <c r="F22" s="12" t="s">
        <v>120</v>
      </c>
      <c r="G22" s="37">
        <v>546711.44999999995</v>
      </c>
      <c r="H22" s="33">
        <v>42930</v>
      </c>
      <c r="J22" s="53"/>
    </row>
    <row r="23" spans="1:10" s="3" customFormat="1" ht="38.25" x14ac:dyDescent="0.2">
      <c r="A23" s="56" t="s">
        <v>263</v>
      </c>
      <c r="B23" s="10" t="s">
        <v>27</v>
      </c>
      <c r="C23" s="57" t="s">
        <v>264</v>
      </c>
      <c r="D23" s="57" t="s">
        <v>266</v>
      </c>
      <c r="E23" s="57" t="s">
        <v>265</v>
      </c>
      <c r="F23" s="57" t="s">
        <v>267</v>
      </c>
      <c r="G23" s="51">
        <v>2203077.63</v>
      </c>
      <c r="H23" s="52">
        <v>43061</v>
      </c>
    </row>
    <row r="24" spans="1:10" s="3" customFormat="1" ht="38.25" x14ac:dyDescent="0.2">
      <c r="A24" s="13" t="s">
        <v>26</v>
      </c>
      <c r="B24" s="10" t="s">
        <v>27</v>
      </c>
      <c r="C24" s="9" t="s">
        <v>28</v>
      </c>
      <c r="D24" s="9" t="s">
        <v>29</v>
      </c>
      <c r="E24" s="13" t="s">
        <v>99</v>
      </c>
      <c r="F24" s="10" t="s">
        <v>269</v>
      </c>
      <c r="G24" s="32">
        <v>358820.16</v>
      </c>
      <c r="H24" s="33" t="s">
        <v>268</v>
      </c>
    </row>
    <row r="25" spans="1:10" s="3" customFormat="1" ht="38.25" x14ac:dyDescent="0.2">
      <c r="A25" s="56" t="s">
        <v>179</v>
      </c>
      <c r="B25" s="10" t="s">
        <v>27</v>
      </c>
      <c r="C25" s="12" t="s">
        <v>181</v>
      </c>
      <c r="D25" s="12" t="s">
        <v>180</v>
      </c>
      <c r="E25" s="12" t="s">
        <v>182</v>
      </c>
      <c r="F25" s="12" t="s">
        <v>183</v>
      </c>
      <c r="G25" s="51">
        <v>1237334.6299999999</v>
      </c>
      <c r="H25" s="52">
        <v>43081</v>
      </c>
    </row>
    <row r="26" spans="1:10" s="1" customFormat="1" ht="38.25" x14ac:dyDescent="0.2">
      <c r="A26" s="56" t="s">
        <v>184</v>
      </c>
      <c r="B26" s="10" t="s">
        <v>19</v>
      </c>
      <c r="C26" s="12" t="s">
        <v>185</v>
      </c>
      <c r="D26" s="12" t="s">
        <v>186</v>
      </c>
      <c r="E26" s="12" t="s">
        <v>187</v>
      </c>
      <c r="F26" s="12" t="s">
        <v>188</v>
      </c>
      <c r="G26" s="51">
        <v>1749870.98</v>
      </c>
      <c r="H26" s="52">
        <v>43081</v>
      </c>
    </row>
    <row r="27" spans="1:10" s="77" customFormat="1" ht="25.5" x14ac:dyDescent="0.2">
      <c r="A27" s="56" t="s">
        <v>189</v>
      </c>
      <c r="B27" s="10" t="s">
        <v>27</v>
      </c>
      <c r="C27" s="12" t="s">
        <v>59</v>
      </c>
      <c r="D27" s="12" t="s">
        <v>190</v>
      </c>
      <c r="E27" s="12" t="s">
        <v>191</v>
      </c>
      <c r="F27" s="79" t="s">
        <v>192</v>
      </c>
      <c r="G27" s="51">
        <v>358235.19</v>
      </c>
      <c r="H27" s="52">
        <v>43081</v>
      </c>
    </row>
    <row r="28" spans="1:10" s="3" customFormat="1" ht="38.25" x14ac:dyDescent="0.2">
      <c r="A28" s="56" t="s">
        <v>193</v>
      </c>
      <c r="B28" s="10" t="s">
        <v>27</v>
      </c>
      <c r="C28" s="12" t="s">
        <v>194</v>
      </c>
      <c r="D28" s="12" t="s">
        <v>196</v>
      </c>
      <c r="E28" s="12" t="s">
        <v>197</v>
      </c>
      <c r="F28" s="12" t="s">
        <v>195</v>
      </c>
      <c r="G28" s="51">
        <v>65507.74</v>
      </c>
      <c r="H28" s="52">
        <v>43087</v>
      </c>
    </row>
    <row r="29" spans="1:10" s="3" customFormat="1" ht="38.25" x14ac:dyDescent="0.2">
      <c r="A29" s="56" t="s">
        <v>338</v>
      </c>
      <c r="B29" s="10" t="s">
        <v>27</v>
      </c>
      <c r="C29" s="56" t="s">
        <v>331</v>
      </c>
      <c r="D29" s="56" t="s">
        <v>329</v>
      </c>
      <c r="E29" s="56" t="s">
        <v>339</v>
      </c>
      <c r="F29" s="15" t="s">
        <v>340</v>
      </c>
      <c r="G29" s="34">
        <v>1047754.88</v>
      </c>
      <c r="H29" s="43">
        <v>43087</v>
      </c>
    </row>
    <row r="30" spans="1:10" s="3" customFormat="1" ht="38.25" x14ac:dyDescent="0.2">
      <c r="A30" s="56" t="s">
        <v>343</v>
      </c>
      <c r="B30" s="13" t="s">
        <v>21</v>
      </c>
      <c r="C30" s="56" t="s">
        <v>113</v>
      </c>
      <c r="D30" s="56" t="s">
        <v>360</v>
      </c>
      <c r="E30" s="56" t="s">
        <v>359</v>
      </c>
      <c r="F30" s="15" t="s">
        <v>358</v>
      </c>
      <c r="G30" s="34">
        <v>1674494.1</v>
      </c>
      <c r="H30" s="35">
        <v>43089</v>
      </c>
    </row>
    <row r="31" spans="1:10" s="3" customFormat="1" ht="51" x14ac:dyDescent="0.2">
      <c r="A31" s="56" t="s">
        <v>341</v>
      </c>
      <c r="B31" s="56" t="s">
        <v>27</v>
      </c>
      <c r="C31" s="56" t="s">
        <v>364</v>
      </c>
      <c r="D31" s="56" t="s">
        <v>363</v>
      </c>
      <c r="E31" s="56" t="s">
        <v>342</v>
      </c>
      <c r="F31" s="57" t="s">
        <v>365</v>
      </c>
      <c r="G31" s="34">
        <v>769512.67</v>
      </c>
      <c r="H31" s="52">
        <v>43090</v>
      </c>
    </row>
    <row r="32" spans="1:10" s="67" customFormat="1" ht="15.75" x14ac:dyDescent="0.25">
      <c r="A32" s="130" t="s">
        <v>11</v>
      </c>
      <c r="B32" s="130"/>
      <c r="C32" s="130"/>
      <c r="D32" s="130"/>
      <c r="E32" s="130"/>
      <c r="F32" s="131"/>
      <c r="G32" s="70">
        <f>SUM(G33:G57)</f>
        <v>13991657.27</v>
      </c>
      <c r="H32" s="71"/>
    </row>
    <row r="33" spans="1:8" s="3" customFormat="1" ht="25.5" x14ac:dyDescent="0.2">
      <c r="A33" s="13" t="s">
        <v>151</v>
      </c>
      <c r="B33" s="10" t="s">
        <v>19</v>
      </c>
      <c r="C33" s="9" t="s">
        <v>153</v>
      </c>
      <c r="D33" s="9" t="s">
        <v>152</v>
      </c>
      <c r="E33" s="14" t="s">
        <v>150</v>
      </c>
      <c r="F33" s="9" t="s">
        <v>154</v>
      </c>
      <c r="G33" s="32">
        <v>624916.47999999998</v>
      </c>
      <c r="H33" s="33">
        <v>42985</v>
      </c>
    </row>
    <row r="34" spans="1:8" s="3" customFormat="1" ht="25.5" x14ac:dyDescent="0.2">
      <c r="A34" s="13" t="s">
        <v>137</v>
      </c>
      <c r="B34" s="10" t="s">
        <v>19</v>
      </c>
      <c r="C34" s="9" t="s">
        <v>139</v>
      </c>
      <c r="D34" s="9" t="s">
        <v>140</v>
      </c>
      <c r="E34" s="14" t="s">
        <v>138</v>
      </c>
      <c r="F34" s="9" t="s">
        <v>141</v>
      </c>
      <c r="G34" s="32">
        <v>407792.43</v>
      </c>
      <c r="H34" s="33">
        <v>42992</v>
      </c>
    </row>
    <row r="35" spans="1:8" s="49" customFormat="1" ht="25.5" x14ac:dyDescent="0.25">
      <c r="A35" s="13" t="s">
        <v>147</v>
      </c>
      <c r="B35" s="15" t="s">
        <v>5</v>
      </c>
      <c r="C35" s="15" t="s">
        <v>5</v>
      </c>
      <c r="D35" s="9" t="s">
        <v>33</v>
      </c>
      <c r="E35" s="14" t="s">
        <v>148</v>
      </c>
      <c r="F35" s="9" t="s">
        <v>149</v>
      </c>
      <c r="G35" s="32">
        <v>647524.85</v>
      </c>
      <c r="H35" s="33">
        <v>42992</v>
      </c>
    </row>
    <row r="36" spans="1:8" s="49" customFormat="1" ht="25.5" x14ac:dyDescent="0.25">
      <c r="A36" s="13" t="s">
        <v>132</v>
      </c>
      <c r="B36" s="10" t="s">
        <v>52</v>
      </c>
      <c r="C36" s="9" t="s">
        <v>133</v>
      </c>
      <c r="D36" s="9" t="s">
        <v>134</v>
      </c>
      <c r="E36" s="13" t="s">
        <v>135</v>
      </c>
      <c r="F36" s="9" t="s">
        <v>136</v>
      </c>
      <c r="G36" s="32">
        <v>270554.7</v>
      </c>
      <c r="H36" s="33">
        <v>43004</v>
      </c>
    </row>
    <row r="37" spans="1:8" s="3" customFormat="1" ht="25.5" x14ac:dyDescent="0.2">
      <c r="A37" s="13" t="s">
        <v>155</v>
      </c>
      <c r="B37" s="10" t="s">
        <v>19</v>
      </c>
      <c r="C37" s="9" t="s">
        <v>157</v>
      </c>
      <c r="D37" s="9" t="s">
        <v>156</v>
      </c>
      <c r="E37" s="13" t="s">
        <v>158</v>
      </c>
      <c r="F37" s="9" t="s">
        <v>159</v>
      </c>
      <c r="G37" s="32">
        <v>652400.30000000005</v>
      </c>
      <c r="H37" s="33">
        <v>43006</v>
      </c>
    </row>
    <row r="38" spans="1:8" s="3" customFormat="1" ht="38.25" x14ac:dyDescent="0.2">
      <c r="A38" s="15" t="s">
        <v>160</v>
      </c>
      <c r="B38" s="15" t="s">
        <v>5</v>
      </c>
      <c r="C38" s="15" t="s">
        <v>5</v>
      </c>
      <c r="D38" s="14" t="s">
        <v>167</v>
      </c>
      <c r="E38" s="15" t="s">
        <v>161</v>
      </c>
      <c r="F38" s="15" t="s">
        <v>162</v>
      </c>
      <c r="G38" s="50">
        <v>356138.66</v>
      </c>
      <c r="H38" s="33">
        <v>43027</v>
      </c>
    </row>
    <row r="39" spans="1:8" s="3" customFormat="1" ht="38.25" x14ac:dyDescent="0.2">
      <c r="A39" s="15" t="s">
        <v>163</v>
      </c>
      <c r="B39" s="13" t="s">
        <v>19</v>
      </c>
      <c r="C39" s="15" t="s">
        <v>165</v>
      </c>
      <c r="D39" s="14" t="s">
        <v>168</v>
      </c>
      <c r="E39" s="15" t="s">
        <v>164</v>
      </c>
      <c r="F39" s="15" t="s">
        <v>166</v>
      </c>
      <c r="G39" s="50">
        <v>358820.16</v>
      </c>
      <c r="H39" s="33">
        <v>43027</v>
      </c>
    </row>
    <row r="40" spans="1:8" s="3" customFormat="1" ht="25.5" x14ac:dyDescent="0.2">
      <c r="A40" s="15" t="s">
        <v>169</v>
      </c>
      <c r="B40" s="15" t="s">
        <v>5</v>
      </c>
      <c r="C40" s="15" t="s">
        <v>171</v>
      </c>
      <c r="D40" s="14" t="s">
        <v>172</v>
      </c>
      <c r="E40" s="14" t="s">
        <v>170</v>
      </c>
      <c r="F40" s="15" t="s">
        <v>173</v>
      </c>
      <c r="G40" s="50">
        <v>241287.83</v>
      </c>
      <c r="H40" s="33">
        <v>43027</v>
      </c>
    </row>
    <row r="41" spans="1:8" s="3" customFormat="1" ht="25.5" x14ac:dyDescent="0.2">
      <c r="A41" s="15" t="s">
        <v>175</v>
      </c>
      <c r="B41" s="15" t="s">
        <v>5</v>
      </c>
      <c r="C41" s="15" t="s">
        <v>174</v>
      </c>
      <c r="D41" s="14" t="s">
        <v>176</v>
      </c>
      <c r="E41" s="14" t="s">
        <v>177</v>
      </c>
      <c r="F41" s="15" t="s">
        <v>178</v>
      </c>
      <c r="G41" s="50">
        <v>265589.5</v>
      </c>
      <c r="H41" s="33">
        <v>43032</v>
      </c>
    </row>
    <row r="42" spans="1:8" s="3" customFormat="1" ht="25.5" x14ac:dyDescent="0.2">
      <c r="A42" s="15" t="s">
        <v>198</v>
      </c>
      <c r="B42" s="10" t="s">
        <v>27</v>
      </c>
      <c r="C42" s="15" t="s">
        <v>200</v>
      </c>
      <c r="D42" s="14" t="s">
        <v>55</v>
      </c>
      <c r="E42" s="9" t="s">
        <v>199</v>
      </c>
      <c r="F42" s="15" t="s">
        <v>201</v>
      </c>
      <c r="G42" s="50">
        <v>647524.85</v>
      </c>
      <c r="H42" s="33">
        <v>43061</v>
      </c>
    </row>
    <row r="43" spans="1:8" s="3" customFormat="1" ht="25.5" x14ac:dyDescent="0.2">
      <c r="A43" s="15" t="s">
        <v>221</v>
      </c>
      <c r="B43" s="15" t="s">
        <v>5</v>
      </c>
      <c r="C43" s="15" t="s">
        <v>5</v>
      </c>
      <c r="D43" s="15" t="s">
        <v>227</v>
      </c>
      <c r="E43" s="15" t="s">
        <v>222</v>
      </c>
      <c r="F43" s="15" t="s">
        <v>223</v>
      </c>
      <c r="G43" s="50">
        <v>1003663.51</v>
      </c>
      <c r="H43" s="35">
        <v>43062</v>
      </c>
    </row>
    <row r="44" spans="1:8" s="3" customFormat="1" ht="25.5" x14ac:dyDescent="0.2">
      <c r="A44" s="15" t="s">
        <v>202</v>
      </c>
      <c r="B44" s="10" t="s">
        <v>21</v>
      </c>
      <c r="C44" s="15" t="s">
        <v>68</v>
      </c>
      <c r="D44" s="15" t="s">
        <v>217</v>
      </c>
      <c r="E44" s="15" t="s">
        <v>203</v>
      </c>
      <c r="F44" s="15" t="s">
        <v>204</v>
      </c>
      <c r="G44" s="50">
        <v>647524.85</v>
      </c>
      <c r="H44" s="35">
        <v>43062</v>
      </c>
    </row>
    <row r="45" spans="1:8" s="3" customFormat="1" ht="25.5" x14ac:dyDescent="0.2">
      <c r="A45" s="15" t="s">
        <v>205</v>
      </c>
      <c r="B45" s="10" t="s">
        <v>21</v>
      </c>
      <c r="C45" s="15" t="s">
        <v>207</v>
      </c>
      <c r="D45" s="15" t="s">
        <v>218</v>
      </c>
      <c r="E45" s="15" t="s">
        <v>206</v>
      </c>
      <c r="F45" s="15" t="s">
        <v>208</v>
      </c>
      <c r="G45" s="50">
        <v>648626.91</v>
      </c>
      <c r="H45" s="35">
        <v>43062</v>
      </c>
    </row>
    <row r="46" spans="1:8" s="3" customFormat="1" ht="25.5" x14ac:dyDescent="0.2">
      <c r="A46" s="54" t="s">
        <v>213</v>
      </c>
      <c r="B46" s="54" t="s">
        <v>5</v>
      </c>
      <c r="C46" s="54" t="s">
        <v>215</v>
      </c>
      <c r="D46" s="54" t="s">
        <v>220</v>
      </c>
      <c r="E46" s="54" t="s">
        <v>214</v>
      </c>
      <c r="F46" s="54" t="s">
        <v>216</v>
      </c>
      <c r="G46" s="50">
        <v>652400.30000000005</v>
      </c>
      <c r="H46" s="35">
        <v>43062</v>
      </c>
    </row>
    <row r="47" spans="1:8" s="3" customFormat="1" ht="25.5" x14ac:dyDescent="0.2">
      <c r="A47" s="55" t="s">
        <v>229</v>
      </c>
      <c r="B47" s="55" t="s">
        <v>19</v>
      </c>
      <c r="C47" s="55" t="s">
        <v>240</v>
      </c>
      <c r="D47" s="55" t="s">
        <v>230</v>
      </c>
      <c r="E47" s="55" t="s">
        <v>231</v>
      </c>
      <c r="F47" s="55" t="s">
        <v>232</v>
      </c>
      <c r="G47" s="50">
        <v>356428.03</v>
      </c>
      <c r="H47" s="35">
        <v>43062</v>
      </c>
    </row>
    <row r="48" spans="1:8" s="3" customFormat="1" ht="25.5" x14ac:dyDescent="0.2">
      <c r="A48" s="15" t="s">
        <v>224</v>
      </c>
      <c r="B48" s="15" t="s">
        <v>52</v>
      </c>
      <c r="C48" s="15" t="s">
        <v>144</v>
      </c>
      <c r="D48" s="15" t="s">
        <v>228</v>
      </c>
      <c r="E48" s="15" t="s">
        <v>225</v>
      </c>
      <c r="F48" s="15" t="s">
        <v>226</v>
      </c>
      <c r="G48" s="50">
        <v>343704.06</v>
      </c>
      <c r="H48" s="35">
        <v>43062</v>
      </c>
    </row>
    <row r="49" spans="1:8" s="3" customFormat="1" ht="25.5" x14ac:dyDescent="0.2">
      <c r="A49" s="55" t="s">
        <v>233</v>
      </c>
      <c r="B49" s="10" t="s">
        <v>21</v>
      </c>
      <c r="C49" s="55" t="s">
        <v>238</v>
      </c>
      <c r="D49" s="55" t="s">
        <v>234</v>
      </c>
      <c r="E49" s="55" t="s">
        <v>235</v>
      </c>
      <c r="F49" s="55" t="s">
        <v>236</v>
      </c>
      <c r="G49" s="50">
        <v>652400.30000000005</v>
      </c>
      <c r="H49" s="35">
        <v>43062</v>
      </c>
    </row>
    <row r="50" spans="1:8" s="3" customFormat="1" ht="25.5" x14ac:dyDescent="0.2">
      <c r="A50" s="55" t="s">
        <v>237</v>
      </c>
      <c r="B50" s="10" t="s">
        <v>21</v>
      </c>
      <c r="C50" s="55" t="s">
        <v>238</v>
      </c>
      <c r="D50" s="55" t="s">
        <v>234</v>
      </c>
      <c r="E50" s="55" t="s">
        <v>376</v>
      </c>
      <c r="F50" s="55" t="s">
        <v>239</v>
      </c>
      <c r="G50" s="50">
        <v>336763.05</v>
      </c>
      <c r="H50" s="35">
        <v>43062</v>
      </c>
    </row>
    <row r="51" spans="1:8" s="3" customFormat="1" ht="25.5" x14ac:dyDescent="0.2">
      <c r="A51" s="15" t="s">
        <v>209</v>
      </c>
      <c r="B51" s="10" t="s">
        <v>19</v>
      </c>
      <c r="C51" s="15" t="s">
        <v>211</v>
      </c>
      <c r="D51" s="15" t="s">
        <v>219</v>
      </c>
      <c r="E51" s="15" t="s">
        <v>210</v>
      </c>
      <c r="F51" s="15" t="s">
        <v>212</v>
      </c>
      <c r="G51" s="50">
        <v>1011220.46</v>
      </c>
      <c r="H51" s="35">
        <v>43062</v>
      </c>
    </row>
    <row r="52" spans="1:8" s="1" customFormat="1" ht="38.25" x14ac:dyDescent="0.2">
      <c r="A52" s="63" t="s">
        <v>323</v>
      </c>
      <c r="B52" s="10" t="s">
        <v>19</v>
      </c>
      <c r="C52" s="64" t="s">
        <v>326</v>
      </c>
      <c r="D52" s="56" t="s">
        <v>324</v>
      </c>
      <c r="E52" s="56" t="s">
        <v>325</v>
      </c>
      <c r="F52" s="62" t="s">
        <v>327</v>
      </c>
      <c r="G52" s="60">
        <v>219845.6</v>
      </c>
      <c r="H52" s="43">
        <v>43087</v>
      </c>
    </row>
    <row r="53" spans="1:8" s="1" customFormat="1" ht="38.25" x14ac:dyDescent="0.2">
      <c r="A53" s="63" t="s">
        <v>328</v>
      </c>
      <c r="B53" s="10" t="s">
        <v>27</v>
      </c>
      <c r="C53" s="64" t="s">
        <v>331</v>
      </c>
      <c r="D53" s="56" t="s">
        <v>329</v>
      </c>
      <c r="E53" s="56" t="s">
        <v>330</v>
      </c>
      <c r="F53" s="62" t="s">
        <v>332</v>
      </c>
      <c r="G53" s="65">
        <v>942843.42</v>
      </c>
      <c r="H53" s="43">
        <v>43087</v>
      </c>
    </row>
    <row r="54" spans="1:8" s="1" customFormat="1" ht="25.5" x14ac:dyDescent="0.2">
      <c r="A54" s="61" t="s">
        <v>309</v>
      </c>
      <c r="B54" s="15" t="s">
        <v>52</v>
      </c>
      <c r="C54" s="62" t="s">
        <v>312</v>
      </c>
      <c r="D54" s="61" t="s">
        <v>310</v>
      </c>
      <c r="E54" s="13" t="s">
        <v>311</v>
      </c>
      <c r="F54" s="62" t="s">
        <v>313</v>
      </c>
      <c r="G54" s="60">
        <v>358820.16</v>
      </c>
      <c r="H54" s="43">
        <v>43087</v>
      </c>
    </row>
    <row r="55" spans="1:8" s="1" customFormat="1" ht="25.5" x14ac:dyDescent="0.2">
      <c r="A55" s="63" t="s">
        <v>366</v>
      </c>
      <c r="B55" s="56" t="s">
        <v>5</v>
      </c>
      <c r="C55" s="64" t="s">
        <v>368</v>
      </c>
      <c r="D55" s="64" t="s">
        <v>374</v>
      </c>
      <c r="E55" s="56" t="s">
        <v>367</v>
      </c>
      <c r="F55" s="64" t="s">
        <v>369</v>
      </c>
      <c r="G55" s="65">
        <v>652400.30000000005</v>
      </c>
      <c r="H55" s="35">
        <v>43090</v>
      </c>
    </row>
    <row r="56" spans="1:8" s="77" customFormat="1" ht="25.5" x14ac:dyDescent="0.2">
      <c r="A56" s="63" t="s">
        <v>344</v>
      </c>
      <c r="B56" s="13" t="s">
        <v>21</v>
      </c>
      <c r="C56" s="64" t="s">
        <v>347</v>
      </c>
      <c r="D56" s="56" t="s">
        <v>345</v>
      </c>
      <c r="E56" s="56" t="s">
        <v>346</v>
      </c>
      <c r="F56" s="62" t="s">
        <v>357</v>
      </c>
      <c r="G56" s="60">
        <v>322425.93</v>
      </c>
      <c r="H56" s="35">
        <v>43090</v>
      </c>
    </row>
    <row r="57" spans="1:8" s="66" customFormat="1" ht="25.5" x14ac:dyDescent="0.25">
      <c r="A57" s="56" t="s">
        <v>370</v>
      </c>
      <c r="B57" s="56" t="s">
        <v>5</v>
      </c>
      <c r="C57" s="64" t="s">
        <v>372</v>
      </c>
      <c r="D57" s="64" t="s">
        <v>375</v>
      </c>
      <c r="E57" s="56" t="s">
        <v>371</v>
      </c>
      <c r="F57" s="56" t="s">
        <v>373</v>
      </c>
      <c r="G57" s="34">
        <v>1370040.63</v>
      </c>
      <c r="H57" s="78">
        <v>43091</v>
      </c>
    </row>
    <row r="58" spans="1:8" s="1" customFormat="1" ht="15.75" x14ac:dyDescent="0.2">
      <c r="A58" s="130" t="s">
        <v>56</v>
      </c>
      <c r="B58" s="130"/>
      <c r="C58" s="130"/>
      <c r="D58" s="130"/>
      <c r="E58" s="130"/>
      <c r="F58" s="131"/>
      <c r="G58" s="70">
        <f>SUM(G59)</f>
        <v>1742751.48</v>
      </c>
      <c r="H58" s="71"/>
    </row>
    <row r="59" spans="1:8" s="66" customFormat="1" ht="38.25" x14ac:dyDescent="0.25">
      <c r="A59" s="13" t="s">
        <v>38</v>
      </c>
      <c r="B59" s="13" t="s">
        <v>19</v>
      </c>
      <c r="C59" s="20" t="s">
        <v>18</v>
      </c>
      <c r="D59" s="13" t="s">
        <v>40</v>
      </c>
      <c r="E59" s="13" t="s">
        <v>100</v>
      </c>
      <c r="F59" s="19" t="s">
        <v>39</v>
      </c>
      <c r="G59" s="34">
        <v>1742751.48</v>
      </c>
      <c r="H59" s="39">
        <v>42825</v>
      </c>
    </row>
    <row r="60" spans="1:8" s="1" customFormat="1" ht="15.75" x14ac:dyDescent="0.2">
      <c r="A60" s="130" t="s">
        <v>9</v>
      </c>
      <c r="B60" s="130"/>
      <c r="C60" s="130"/>
      <c r="D60" s="130"/>
      <c r="E60" s="130"/>
      <c r="F60" s="131"/>
      <c r="G60" s="70">
        <f>SUM(G61:G61)</f>
        <v>897050.41</v>
      </c>
      <c r="H60" s="71"/>
    </row>
    <row r="61" spans="1:8" s="1" customFormat="1" ht="25.5" x14ac:dyDescent="0.2">
      <c r="A61" s="13" t="s">
        <v>110</v>
      </c>
      <c r="B61" s="10" t="s">
        <v>21</v>
      </c>
      <c r="C61" s="9" t="s">
        <v>113</v>
      </c>
      <c r="D61" s="9" t="s">
        <v>112</v>
      </c>
      <c r="E61" s="9" t="s">
        <v>111</v>
      </c>
      <c r="F61" s="9" t="s">
        <v>114</v>
      </c>
      <c r="G61" s="32">
        <v>897050.41</v>
      </c>
      <c r="H61" s="33">
        <v>42930</v>
      </c>
    </row>
    <row r="62" spans="1:8" s="1" customFormat="1" ht="15.75" x14ac:dyDescent="0.2">
      <c r="A62" s="130" t="s">
        <v>10</v>
      </c>
      <c r="B62" s="130"/>
      <c r="C62" s="130"/>
      <c r="D62" s="130"/>
      <c r="E62" s="130"/>
      <c r="F62" s="131"/>
      <c r="G62" s="70">
        <f>SUM(G63:G86)</f>
        <v>25343733.029999994</v>
      </c>
      <c r="H62" s="71"/>
    </row>
    <row r="63" spans="1:8" s="1" customFormat="1" ht="25.5" x14ac:dyDescent="0.2">
      <c r="A63" s="16" t="s">
        <v>126</v>
      </c>
      <c r="B63" s="10" t="s">
        <v>21</v>
      </c>
      <c r="C63" s="9" t="s">
        <v>22</v>
      </c>
      <c r="D63" s="12" t="s">
        <v>25</v>
      </c>
      <c r="E63" s="15" t="s">
        <v>23</v>
      </c>
      <c r="F63" s="17" t="s">
        <v>24</v>
      </c>
      <c r="G63" s="40">
        <v>6293.93</v>
      </c>
      <c r="H63" s="31">
        <v>42787</v>
      </c>
    </row>
    <row r="64" spans="1:8" s="1" customFormat="1" ht="25.5" x14ac:dyDescent="0.2">
      <c r="A64" s="16" t="s">
        <v>15</v>
      </c>
      <c r="B64" s="10" t="s">
        <v>19</v>
      </c>
      <c r="C64" s="9" t="s">
        <v>18</v>
      </c>
      <c r="D64" s="12" t="s">
        <v>17</v>
      </c>
      <c r="E64" s="15" t="s">
        <v>16</v>
      </c>
      <c r="F64" s="9" t="s">
        <v>20</v>
      </c>
      <c r="G64" s="34">
        <v>12553.99</v>
      </c>
      <c r="H64" s="31">
        <v>42822</v>
      </c>
    </row>
    <row r="65" spans="1:11" ht="38.25" x14ac:dyDescent="0.25">
      <c r="A65" s="13" t="s">
        <v>60</v>
      </c>
      <c r="B65" s="10" t="s">
        <v>27</v>
      </c>
      <c r="C65" s="13" t="s">
        <v>61</v>
      </c>
      <c r="D65" s="12" t="s">
        <v>72</v>
      </c>
      <c r="E65" s="12" t="s">
        <v>76</v>
      </c>
      <c r="F65" s="15" t="s">
        <v>62</v>
      </c>
      <c r="G65" s="34">
        <v>8111.4</v>
      </c>
      <c r="H65" s="33">
        <v>42859</v>
      </c>
    </row>
    <row r="66" spans="1:11" s="1" customFormat="1" ht="38.25" x14ac:dyDescent="0.2">
      <c r="A66" s="13" t="s">
        <v>63</v>
      </c>
      <c r="B66" s="10" t="s">
        <v>19</v>
      </c>
      <c r="C66" s="13" t="s">
        <v>18</v>
      </c>
      <c r="D66" s="12" t="s">
        <v>73</v>
      </c>
      <c r="E66" s="12" t="s">
        <v>77</v>
      </c>
      <c r="F66" s="15" t="s">
        <v>64</v>
      </c>
      <c r="G66" s="34">
        <v>17805.07</v>
      </c>
      <c r="H66" s="33">
        <v>42859</v>
      </c>
    </row>
    <row r="67" spans="1:11" s="1" customFormat="1" ht="25.5" x14ac:dyDescent="0.2">
      <c r="A67" s="22" t="s">
        <v>65</v>
      </c>
      <c r="B67" s="10" t="s">
        <v>19</v>
      </c>
      <c r="C67" s="23" t="s">
        <v>22</v>
      </c>
      <c r="D67" s="12" t="s">
        <v>74</v>
      </c>
      <c r="E67" s="12" t="s">
        <v>78</v>
      </c>
      <c r="F67" s="21" t="s">
        <v>66</v>
      </c>
      <c r="G67" s="41">
        <v>6496.61</v>
      </c>
      <c r="H67" s="33">
        <v>42859</v>
      </c>
      <c r="I67" s="49"/>
      <c r="J67" s="49"/>
      <c r="K67" s="49"/>
    </row>
    <row r="68" spans="1:11" s="1" customFormat="1" ht="25.5" x14ac:dyDescent="0.2">
      <c r="A68" s="13" t="s">
        <v>67</v>
      </c>
      <c r="B68" s="10" t="s">
        <v>21</v>
      </c>
      <c r="C68" s="20" t="s">
        <v>68</v>
      </c>
      <c r="D68" s="12" t="s">
        <v>75</v>
      </c>
      <c r="E68" s="12" t="s">
        <v>79</v>
      </c>
      <c r="F68" s="15" t="s">
        <v>69</v>
      </c>
      <c r="G68" s="34">
        <v>17783.72</v>
      </c>
      <c r="H68" s="33">
        <v>42859</v>
      </c>
      <c r="I68" s="49"/>
      <c r="J68" s="49"/>
      <c r="K68" s="49"/>
    </row>
    <row r="69" spans="1:11" s="1" customFormat="1" ht="25.5" x14ac:dyDescent="0.2">
      <c r="A69" s="13" t="s">
        <v>70</v>
      </c>
      <c r="B69" s="10" t="s">
        <v>21</v>
      </c>
      <c r="C69" s="20" t="s">
        <v>68</v>
      </c>
      <c r="D69" s="12" t="s">
        <v>75</v>
      </c>
      <c r="E69" s="12" t="s">
        <v>79</v>
      </c>
      <c r="F69" s="15" t="s">
        <v>71</v>
      </c>
      <c r="G69" s="34">
        <v>5462.42</v>
      </c>
      <c r="H69" s="33">
        <v>42859</v>
      </c>
      <c r="I69" s="49"/>
      <c r="J69" s="49"/>
      <c r="K69" s="49"/>
    </row>
    <row r="70" spans="1:11" s="1" customFormat="1" ht="38.25" x14ac:dyDescent="0.2">
      <c r="A70" s="15" t="s">
        <v>87</v>
      </c>
      <c r="B70" s="15" t="s">
        <v>5</v>
      </c>
      <c r="C70" s="12" t="s">
        <v>94</v>
      </c>
      <c r="D70" s="12" t="s">
        <v>88</v>
      </c>
      <c r="E70" s="12" t="s">
        <v>88</v>
      </c>
      <c r="F70" s="12" t="s">
        <v>95</v>
      </c>
      <c r="G70" s="37">
        <v>60779.59</v>
      </c>
      <c r="H70" s="38">
        <v>42892</v>
      </c>
    </row>
    <row r="71" spans="1:11" s="1" customFormat="1" ht="38.25" x14ac:dyDescent="0.2">
      <c r="A71" s="15" t="s">
        <v>89</v>
      </c>
      <c r="B71" s="10" t="s">
        <v>27</v>
      </c>
      <c r="C71" s="12" t="s">
        <v>61</v>
      </c>
      <c r="D71" s="12" t="s">
        <v>72</v>
      </c>
      <c r="E71" s="12" t="s">
        <v>76</v>
      </c>
      <c r="F71" s="12" t="s">
        <v>90</v>
      </c>
      <c r="G71" s="37">
        <v>12346.62</v>
      </c>
      <c r="H71" s="38">
        <v>42892</v>
      </c>
    </row>
    <row r="72" spans="1:11" s="1" customFormat="1" ht="51" x14ac:dyDescent="0.2">
      <c r="A72" s="15" t="s">
        <v>104</v>
      </c>
      <c r="B72" s="15" t="s">
        <v>52</v>
      </c>
      <c r="C72" s="12" t="s">
        <v>106</v>
      </c>
      <c r="D72" s="12" t="s">
        <v>109</v>
      </c>
      <c r="E72" s="12" t="s">
        <v>105</v>
      </c>
      <c r="F72" s="12" t="s">
        <v>107</v>
      </c>
      <c r="G72" s="37">
        <v>3568483.51</v>
      </c>
      <c r="H72" s="42">
        <v>42901</v>
      </c>
    </row>
    <row r="73" spans="1:11" s="1" customFormat="1" ht="25.5" x14ac:dyDescent="0.2">
      <c r="A73" s="15" t="s">
        <v>241</v>
      </c>
      <c r="B73" s="13" t="s">
        <v>19</v>
      </c>
      <c r="C73" s="15" t="s">
        <v>185</v>
      </c>
      <c r="D73" s="15" t="s">
        <v>258</v>
      </c>
      <c r="E73" s="15" t="s">
        <v>242</v>
      </c>
      <c r="F73" s="15" t="s">
        <v>243</v>
      </c>
      <c r="G73" s="50">
        <v>6930</v>
      </c>
      <c r="H73" s="35">
        <v>43062</v>
      </c>
      <c r="I73" s="49"/>
      <c r="J73" s="49"/>
      <c r="K73" s="49"/>
    </row>
    <row r="74" spans="1:11" s="1" customFormat="1" ht="25.5" x14ac:dyDescent="0.2">
      <c r="A74" s="15" t="s">
        <v>244</v>
      </c>
      <c r="B74" s="13" t="s">
        <v>21</v>
      </c>
      <c r="C74" s="15" t="s">
        <v>246</v>
      </c>
      <c r="D74" s="15" t="s">
        <v>259</v>
      </c>
      <c r="E74" s="15" t="s">
        <v>245</v>
      </c>
      <c r="F74" s="15" t="s">
        <v>247</v>
      </c>
      <c r="G74" s="50">
        <v>13545.16</v>
      </c>
      <c r="H74" s="35">
        <v>43062</v>
      </c>
      <c r="I74" s="49"/>
      <c r="J74" s="49"/>
      <c r="K74" s="49"/>
    </row>
    <row r="75" spans="1:11" s="1" customFormat="1" ht="25.5" x14ac:dyDescent="0.2">
      <c r="A75" s="15" t="s">
        <v>248</v>
      </c>
      <c r="B75" s="13" t="s">
        <v>21</v>
      </c>
      <c r="C75" s="15" t="s">
        <v>22</v>
      </c>
      <c r="D75" s="15" t="s">
        <v>260</v>
      </c>
      <c r="E75" s="15" t="s">
        <v>23</v>
      </c>
      <c r="F75" s="15" t="s">
        <v>249</v>
      </c>
      <c r="G75" s="50">
        <v>15229.84</v>
      </c>
      <c r="H75" s="35">
        <v>43062</v>
      </c>
    </row>
    <row r="76" spans="1:11" s="1" customFormat="1" ht="38.25" x14ac:dyDescent="0.2">
      <c r="A76" s="15" t="s">
        <v>250</v>
      </c>
      <c r="B76" s="13" t="s">
        <v>19</v>
      </c>
      <c r="C76" s="15" t="s">
        <v>252</v>
      </c>
      <c r="D76" s="15" t="s">
        <v>261</v>
      </c>
      <c r="E76" s="15" t="s">
        <v>251</v>
      </c>
      <c r="F76" s="15" t="s">
        <v>253</v>
      </c>
      <c r="G76" s="50">
        <v>34684.5</v>
      </c>
      <c r="H76" s="35">
        <v>43062</v>
      </c>
    </row>
    <row r="77" spans="1:11" s="1" customFormat="1" ht="25.5" x14ac:dyDescent="0.2">
      <c r="A77" s="15" t="s">
        <v>254</v>
      </c>
      <c r="B77" s="13" t="s">
        <v>19</v>
      </c>
      <c r="C77" s="15" t="s">
        <v>256</v>
      </c>
      <c r="D77" s="15" t="s">
        <v>262</v>
      </c>
      <c r="E77" s="15" t="s">
        <v>255</v>
      </c>
      <c r="F77" s="15" t="s">
        <v>257</v>
      </c>
      <c r="G77" s="50">
        <v>13698.75</v>
      </c>
      <c r="H77" s="35">
        <v>43062</v>
      </c>
      <c r="I77" s="49"/>
    </row>
    <row r="78" spans="1:11" s="1" customFormat="1" ht="38.25" x14ac:dyDescent="0.2">
      <c r="A78" s="16" t="s">
        <v>288</v>
      </c>
      <c r="B78" s="10" t="s">
        <v>19</v>
      </c>
      <c r="C78" s="15" t="s">
        <v>127</v>
      </c>
      <c r="D78" s="12" t="s">
        <v>293</v>
      </c>
      <c r="E78" s="12" t="s">
        <v>290</v>
      </c>
      <c r="F78" s="17" t="s">
        <v>294</v>
      </c>
      <c r="G78" s="40">
        <v>4186634.27</v>
      </c>
      <c r="H78" s="31">
        <v>43083</v>
      </c>
      <c r="I78" s="49"/>
    </row>
    <row r="79" spans="1:11" s="1" customFormat="1" ht="38.25" x14ac:dyDescent="0.2">
      <c r="A79" s="16" t="s">
        <v>289</v>
      </c>
      <c r="B79" s="10" t="s">
        <v>5</v>
      </c>
      <c r="C79" s="15" t="s">
        <v>292</v>
      </c>
      <c r="D79" s="12" t="s">
        <v>55</v>
      </c>
      <c r="E79" s="12" t="s">
        <v>291</v>
      </c>
      <c r="F79" s="17" t="s">
        <v>295</v>
      </c>
      <c r="G79" s="40">
        <v>6391784</v>
      </c>
      <c r="H79" s="31">
        <v>43083</v>
      </c>
      <c r="I79" s="49"/>
    </row>
    <row r="80" spans="1:11" s="1" customFormat="1" ht="51" x14ac:dyDescent="0.2">
      <c r="A80" s="16" t="s">
        <v>296</v>
      </c>
      <c r="B80" s="10" t="s">
        <v>5</v>
      </c>
      <c r="C80" s="9" t="s">
        <v>297</v>
      </c>
      <c r="D80" s="12" t="s">
        <v>279</v>
      </c>
      <c r="E80" s="15" t="s">
        <v>298</v>
      </c>
      <c r="F80" s="17" t="s">
        <v>299</v>
      </c>
      <c r="G80" s="40">
        <v>1304513.6299999999</v>
      </c>
      <c r="H80" s="31">
        <v>43083</v>
      </c>
      <c r="I80" s="49"/>
    </row>
    <row r="81" spans="1:9" ht="25.5" x14ac:dyDescent="0.25">
      <c r="A81" s="13" t="s">
        <v>300</v>
      </c>
      <c r="B81" s="12" t="s">
        <v>5</v>
      </c>
      <c r="C81" s="56" t="s">
        <v>5</v>
      </c>
      <c r="D81" s="13" t="s">
        <v>301</v>
      </c>
      <c r="E81" s="13" t="s">
        <v>302</v>
      </c>
      <c r="F81" s="56" t="s">
        <v>303</v>
      </c>
      <c r="G81" s="34">
        <v>25878.54</v>
      </c>
      <c r="H81" s="43">
        <v>43087</v>
      </c>
    </row>
    <row r="82" spans="1:9" ht="25.5" x14ac:dyDescent="0.25">
      <c r="A82" s="13" t="s">
        <v>304</v>
      </c>
      <c r="B82" s="10" t="s">
        <v>19</v>
      </c>
      <c r="C82" s="15" t="s">
        <v>307</v>
      </c>
      <c r="D82" s="13" t="s">
        <v>305</v>
      </c>
      <c r="E82" s="13" t="s">
        <v>306</v>
      </c>
      <c r="F82" s="15" t="s">
        <v>308</v>
      </c>
      <c r="G82" s="50">
        <v>9698.15</v>
      </c>
      <c r="H82" s="43">
        <v>43087</v>
      </c>
    </row>
    <row r="83" spans="1:9" s="1" customFormat="1" ht="38.25" x14ac:dyDescent="0.2">
      <c r="A83" s="56" t="s">
        <v>348</v>
      </c>
      <c r="B83" s="13" t="s">
        <v>21</v>
      </c>
      <c r="C83" s="56" t="s">
        <v>113</v>
      </c>
      <c r="D83" s="56" t="s">
        <v>360</v>
      </c>
      <c r="E83" s="56" t="s">
        <v>349</v>
      </c>
      <c r="F83" s="15" t="s">
        <v>362</v>
      </c>
      <c r="G83" s="50">
        <v>3990678.25</v>
      </c>
      <c r="H83" s="35">
        <v>43089</v>
      </c>
    </row>
    <row r="84" spans="1:9" s="66" customFormat="1" ht="38.25" x14ac:dyDescent="0.25">
      <c r="A84" s="13" t="s">
        <v>102</v>
      </c>
      <c r="B84" s="13" t="s">
        <v>19</v>
      </c>
      <c r="C84" s="56" t="s">
        <v>18</v>
      </c>
      <c r="D84" s="56" t="s">
        <v>108</v>
      </c>
      <c r="E84" s="56" t="s">
        <v>103</v>
      </c>
      <c r="F84" s="15" t="s">
        <v>361</v>
      </c>
      <c r="G84" s="50">
        <v>1351555.95</v>
      </c>
      <c r="H84" s="35">
        <v>43090</v>
      </c>
    </row>
    <row r="85" spans="1:9" s="1" customFormat="1" ht="25.5" x14ac:dyDescent="0.2">
      <c r="A85" s="13" t="s">
        <v>354</v>
      </c>
      <c r="B85" s="13" t="s">
        <v>27</v>
      </c>
      <c r="C85" s="56" t="s">
        <v>200</v>
      </c>
      <c r="D85" s="56" t="s">
        <v>355</v>
      </c>
      <c r="E85" s="56" t="s">
        <v>355</v>
      </c>
      <c r="F85" s="15" t="s">
        <v>356</v>
      </c>
      <c r="G85" s="50">
        <v>1026249.25</v>
      </c>
      <c r="H85" s="35">
        <v>43090</v>
      </c>
    </row>
    <row r="86" spans="1:9" s="1" customFormat="1" ht="51" x14ac:dyDescent="0.2">
      <c r="A86" s="13" t="s">
        <v>350</v>
      </c>
      <c r="B86" s="13" t="s">
        <v>5</v>
      </c>
      <c r="C86" s="56" t="s">
        <v>5</v>
      </c>
      <c r="D86" s="56" t="s">
        <v>351</v>
      </c>
      <c r="E86" s="56" t="s">
        <v>352</v>
      </c>
      <c r="F86" s="15" t="s">
        <v>353</v>
      </c>
      <c r="G86" s="50">
        <v>3256535.88</v>
      </c>
      <c r="H86" s="35">
        <v>43090</v>
      </c>
    </row>
    <row r="87" spans="1:9" s="1" customFormat="1" ht="15.75" x14ac:dyDescent="0.2">
      <c r="A87" s="130" t="s">
        <v>57</v>
      </c>
      <c r="B87" s="130"/>
      <c r="C87" s="130"/>
      <c r="D87" s="130"/>
      <c r="E87" s="130"/>
      <c r="F87" s="131"/>
      <c r="G87" s="70">
        <f>SUM(G88:G91)</f>
        <v>12335731.950000001</v>
      </c>
      <c r="H87" s="71"/>
    </row>
    <row r="88" spans="1:9" s="66" customFormat="1" ht="38.25" x14ac:dyDescent="0.25">
      <c r="A88" s="58" t="s">
        <v>271</v>
      </c>
      <c r="B88" s="12" t="s">
        <v>5</v>
      </c>
      <c r="C88" s="58" t="s">
        <v>174</v>
      </c>
      <c r="D88" s="58" t="s">
        <v>272</v>
      </c>
      <c r="E88" s="58" t="s">
        <v>272</v>
      </c>
      <c r="F88" s="58" t="s">
        <v>273</v>
      </c>
      <c r="G88" s="40">
        <v>5830827.6600000001</v>
      </c>
      <c r="H88" s="59">
        <v>43073</v>
      </c>
    </row>
    <row r="89" spans="1:9" s="1" customFormat="1" ht="51" x14ac:dyDescent="0.2">
      <c r="A89" s="13" t="s">
        <v>34</v>
      </c>
      <c r="B89" s="12" t="s">
        <v>5</v>
      </c>
      <c r="C89" s="10" t="s">
        <v>35</v>
      </c>
      <c r="D89" s="10" t="s">
        <v>37</v>
      </c>
      <c r="E89" s="13" t="s">
        <v>101</v>
      </c>
      <c r="F89" s="15" t="s">
        <v>36</v>
      </c>
      <c r="G89" s="34">
        <v>1409756.81</v>
      </c>
      <c r="H89" s="43">
        <v>42817</v>
      </c>
    </row>
    <row r="90" spans="1:9" ht="25.5" x14ac:dyDescent="0.25">
      <c r="A90" s="56" t="s">
        <v>314</v>
      </c>
      <c r="B90" s="13" t="s">
        <v>21</v>
      </c>
      <c r="C90" s="56" t="s">
        <v>317</v>
      </c>
      <c r="D90" s="56" t="s">
        <v>315</v>
      </c>
      <c r="E90" s="56" t="s">
        <v>316</v>
      </c>
      <c r="F90" s="15" t="s">
        <v>318</v>
      </c>
      <c r="G90" s="50">
        <v>2920524.75</v>
      </c>
      <c r="H90" s="43">
        <v>43087</v>
      </c>
      <c r="I90" s="1"/>
    </row>
    <row r="91" spans="1:9" ht="38.25" x14ac:dyDescent="0.25">
      <c r="A91" s="56" t="s">
        <v>319</v>
      </c>
      <c r="B91" s="12" t="s">
        <v>5</v>
      </c>
      <c r="C91" s="56" t="s">
        <v>321</v>
      </c>
      <c r="D91" s="56" t="s">
        <v>279</v>
      </c>
      <c r="E91" s="56" t="s">
        <v>320</v>
      </c>
      <c r="F91" s="15" t="s">
        <v>322</v>
      </c>
      <c r="G91" s="50">
        <v>2174622.73</v>
      </c>
      <c r="H91" s="43">
        <v>43087</v>
      </c>
    </row>
    <row r="92" spans="1:9" s="1" customFormat="1" ht="12.75" x14ac:dyDescent="0.2">
      <c r="A92" s="25"/>
      <c r="B92" s="26"/>
      <c r="C92" s="27"/>
      <c r="D92" s="27"/>
      <c r="E92" s="28"/>
      <c r="F92" s="29"/>
      <c r="G92" s="45"/>
      <c r="H92" s="44"/>
    </row>
    <row r="93" spans="1:9" s="1" customFormat="1" ht="15.75" x14ac:dyDescent="0.2">
      <c r="A93" s="72"/>
      <c r="B93" s="73"/>
      <c r="C93" s="73"/>
      <c r="D93" s="73"/>
      <c r="E93" s="72"/>
      <c r="F93" s="74" t="s">
        <v>58</v>
      </c>
      <c r="G93" s="75">
        <f>G4+G10+G14+G32+G58+G60+G62+G87</f>
        <v>78961482.799999982</v>
      </c>
      <c r="H93" s="76"/>
    </row>
    <row r="94" spans="1:9" s="1" customFormat="1" x14ac:dyDescent="0.25">
      <c r="A94" s="8"/>
      <c r="B94" s="5"/>
      <c r="C94" s="5"/>
      <c r="D94" s="5"/>
      <c r="E94" s="7"/>
      <c r="F94" s="5"/>
      <c r="G94" s="4"/>
      <c r="H94" s="18"/>
    </row>
    <row r="95" spans="1:9" x14ac:dyDescent="0.25">
      <c r="C95" s="5"/>
      <c r="D95" s="5"/>
      <c r="E95" s="7"/>
      <c r="F95" s="5"/>
    </row>
    <row r="96" spans="1:9" x14ac:dyDescent="0.25">
      <c r="C96" s="5"/>
      <c r="D96" s="5"/>
      <c r="E96" s="7"/>
      <c r="F96" s="5"/>
    </row>
    <row r="97" spans="3:6" x14ac:dyDescent="0.25">
      <c r="C97" s="5"/>
      <c r="D97" s="5"/>
      <c r="E97" s="7"/>
      <c r="F97" s="5"/>
    </row>
    <row r="98" spans="3:6" x14ac:dyDescent="0.25">
      <c r="C98" s="5"/>
      <c r="D98" s="5"/>
      <c r="E98" s="7"/>
      <c r="F98" s="5"/>
    </row>
    <row r="99" spans="3:6" x14ac:dyDescent="0.25">
      <c r="C99" s="5"/>
      <c r="D99" s="5"/>
      <c r="E99" s="7"/>
      <c r="F99" s="5"/>
    </row>
    <row r="100" spans="3:6" x14ac:dyDescent="0.25">
      <c r="C100" s="5"/>
      <c r="D100" s="5"/>
      <c r="E100" s="7"/>
      <c r="F100" s="5"/>
    </row>
    <row r="101" spans="3:6" x14ac:dyDescent="0.25">
      <c r="C101" s="5"/>
      <c r="D101" s="5"/>
      <c r="E101" s="7"/>
      <c r="F101" s="5"/>
    </row>
    <row r="102" spans="3:6" x14ac:dyDescent="0.25">
      <c r="C102" s="5"/>
      <c r="D102" s="5"/>
      <c r="E102" s="7"/>
      <c r="F102" s="5"/>
    </row>
    <row r="103" spans="3:6" x14ac:dyDescent="0.25">
      <c r="C103" s="5"/>
      <c r="D103" s="5"/>
      <c r="E103" s="7"/>
      <c r="F103" s="5"/>
    </row>
    <row r="104" spans="3:6" x14ac:dyDescent="0.25">
      <c r="C104" s="5"/>
      <c r="D104" s="5"/>
      <c r="E104" s="7"/>
      <c r="F104" s="5"/>
    </row>
    <row r="105" spans="3:6" x14ac:dyDescent="0.25">
      <c r="C105" s="5"/>
      <c r="D105" s="5"/>
      <c r="E105" s="7"/>
      <c r="F105" s="5"/>
    </row>
    <row r="106" spans="3:6" x14ac:dyDescent="0.25">
      <c r="C106" s="5"/>
      <c r="D106" s="5"/>
      <c r="E106" s="7"/>
      <c r="F106" s="5"/>
    </row>
    <row r="107" spans="3:6" x14ac:dyDescent="0.25">
      <c r="C107" s="5"/>
      <c r="D107" s="5"/>
      <c r="E107" s="7"/>
      <c r="F107" s="5"/>
    </row>
    <row r="108" spans="3:6" x14ac:dyDescent="0.25">
      <c r="C108" s="5"/>
      <c r="D108" s="5"/>
      <c r="E108" s="7"/>
      <c r="F108" s="5"/>
    </row>
    <row r="109" spans="3:6" x14ac:dyDescent="0.25">
      <c r="C109" s="5"/>
      <c r="D109" s="5"/>
      <c r="E109" s="7"/>
      <c r="F109" s="5"/>
    </row>
    <row r="110" spans="3:6" x14ac:dyDescent="0.25">
      <c r="C110" s="5"/>
      <c r="D110" s="5"/>
      <c r="E110" s="7"/>
      <c r="F110" s="5"/>
    </row>
    <row r="111" spans="3:6" x14ac:dyDescent="0.25">
      <c r="C111" s="5"/>
      <c r="D111" s="5"/>
      <c r="E111" s="7"/>
      <c r="F111" s="5"/>
    </row>
    <row r="112" spans="3:6" x14ac:dyDescent="0.25">
      <c r="C112" s="5"/>
      <c r="D112" s="5"/>
      <c r="E112" s="7"/>
      <c r="F112" s="5"/>
    </row>
    <row r="113" spans="3:6" x14ac:dyDescent="0.25">
      <c r="C113" s="5"/>
      <c r="D113" s="5"/>
      <c r="E113" s="7"/>
      <c r="F113" s="5"/>
    </row>
    <row r="114" spans="3:6" x14ac:dyDescent="0.25">
      <c r="C114" s="5"/>
      <c r="D114" s="5"/>
      <c r="E114" s="7"/>
      <c r="F114" s="5"/>
    </row>
    <row r="115" spans="3:6" x14ac:dyDescent="0.25">
      <c r="C115" s="5"/>
      <c r="D115" s="5"/>
      <c r="E115" s="7"/>
      <c r="F115" s="5"/>
    </row>
    <row r="116" spans="3:6" x14ac:dyDescent="0.25">
      <c r="C116" s="5"/>
      <c r="D116" s="5"/>
      <c r="E116" s="7"/>
      <c r="F116" s="5"/>
    </row>
    <row r="117" spans="3:6" x14ac:dyDescent="0.25">
      <c r="C117" s="5"/>
      <c r="D117" s="5"/>
      <c r="E117" s="7"/>
      <c r="F117" s="5"/>
    </row>
    <row r="118" spans="3:6" x14ac:dyDescent="0.25">
      <c r="C118" s="5"/>
      <c r="D118" s="5"/>
      <c r="E118" s="7"/>
      <c r="F118" s="5"/>
    </row>
    <row r="119" spans="3:6" x14ac:dyDescent="0.25">
      <c r="C119" s="5"/>
      <c r="D119" s="5"/>
      <c r="E119" s="7"/>
      <c r="F119" s="5"/>
    </row>
    <row r="120" spans="3:6" x14ac:dyDescent="0.25">
      <c r="C120" s="5"/>
      <c r="D120" s="5"/>
      <c r="E120" s="7"/>
      <c r="F120" s="5"/>
    </row>
    <row r="121" spans="3:6" x14ac:dyDescent="0.25">
      <c r="C121" s="5"/>
      <c r="D121" s="5"/>
      <c r="E121" s="7"/>
      <c r="F121" s="5"/>
    </row>
    <row r="122" spans="3:6" x14ac:dyDescent="0.25">
      <c r="C122" s="5"/>
      <c r="D122" s="5"/>
      <c r="E122" s="7"/>
      <c r="F122" s="5"/>
    </row>
    <row r="123" spans="3:6" x14ac:dyDescent="0.25">
      <c r="C123" s="5"/>
      <c r="D123" s="5"/>
      <c r="E123" s="7"/>
      <c r="F123" s="5"/>
    </row>
    <row r="124" spans="3:6" x14ac:dyDescent="0.25">
      <c r="C124" s="5"/>
      <c r="D124" s="5"/>
      <c r="E124" s="7"/>
      <c r="F124" s="5"/>
    </row>
    <row r="125" spans="3:6" x14ac:dyDescent="0.25">
      <c r="C125" s="5"/>
      <c r="D125" s="5"/>
      <c r="E125" s="7"/>
      <c r="F125" s="5"/>
    </row>
    <row r="126" spans="3:6" x14ac:dyDescent="0.25">
      <c r="C126" s="5"/>
      <c r="D126" s="5"/>
      <c r="E126" s="7"/>
      <c r="F126" s="5"/>
    </row>
    <row r="127" spans="3:6" x14ac:dyDescent="0.25">
      <c r="C127" s="5"/>
      <c r="D127" s="5"/>
      <c r="E127" s="7"/>
      <c r="F127" s="5"/>
    </row>
    <row r="128" spans="3:6" x14ac:dyDescent="0.25">
      <c r="C128" s="5"/>
      <c r="D128" s="5"/>
      <c r="E128" s="7"/>
      <c r="F128" s="5"/>
    </row>
    <row r="129" spans="3:6" x14ac:dyDescent="0.25">
      <c r="C129" s="5"/>
      <c r="D129" s="5"/>
      <c r="E129" s="7"/>
      <c r="F129" s="5"/>
    </row>
    <row r="130" spans="3:6" x14ac:dyDescent="0.25">
      <c r="C130" s="5"/>
      <c r="D130" s="5"/>
      <c r="E130" s="7"/>
      <c r="F130" s="5"/>
    </row>
    <row r="131" spans="3:6" x14ac:dyDescent="0.25">
      <c r="C131" s="5"/>
      <c r="D131" s="5"/>
      <c r="E131" s="7"/>
      <c r="F131" s="5"/>
    </row>
    <row r="132" spans="3:6" x14ac:dyDescent="0.25">
      <c r="C132" s="5"/>
      <c r="D132" s="5"/>
      <c r="E132" s="7"/>
      <c r="F132" s="5"/>
    </row>
    <row r="133" spans="3:6" x14ac:dyDescent="0.25">
      <c r="C133" s="5"/>
      <c r="D133" s="5"/>
      <c r="E133" s="7"/>
      <c r="F133" s="5"/>
    </row>
    <row r="134" spans="3:6" x14ac:dyDescent="0.25">
      <c r="C134" s="5"/>
      <c r="D134" s="5"/>
      <c r="E134" s="7"/>
      <c r="F134" s="5"/>
    </row>
    <row r="135" spans="3:6" x14ac:dyDescent="0.25">
      <c r="C135" s="5"/>
      <c r="D135" s="5"/>
      <c r="E135" s="7"/>
      <c r="F135" s="5"/>
    </row>
    <row r="136" spans="3:6" x14ac:dyDescent="0.25">
      <c r="C136" s="5"/>
      <c r="D136" s="5"/>
      <c r="E136" s="7"/>
      <c r="F136" s="5"/>
    </row>
    <row r="137" spans="3:6" x14ac:dyDescent="0.25">
      <c r="C137" s="5"/>
      <c r="D137" s="5"/>
      <c r="E137" s="7"/>
      <c r="F137" s="5"/>
    </row>
    <row r="138" spans="3:6" x14ac:dyDescent="0.25">
      <c r="C138" s="5"/>
      <c r="D138" s="5"/>
      <c r="E138" s="7"/>
      <c r="F138" s="5"/>
    </row>
    <row r="139" spans="3:6" x14ac:dyDescent="0.25">
      <c r="C139" s="5"/>
      <c r="D139" s="5"/>
      <c r="E139" s="7"/>
      <c r="F139" s="5"/>
    </row>
    <row r="140" spans="3:6" x14ac:dyDescent="0.25">
      <c r="C140" s="5"/>
      <c r="D140" s="5"/>
      <c r="E140" s="7"/>
      <c r="F140" s="5"/>
    </row>
    <row r="141" spans="3:6" x14ac:dyDescent="0.25">
      <c r="C141" s="5"/>
      <c r="D141" s="5"/>
      <c r="E141" s="7"/>
      <c r="F141" s="5"/>
    </row>
    <row r="142" spans="3:6" x14ac:dyDescent="0.25">
      <c r="C142" s="5"/>
      <c r="D142" s="5"/>
      <c r="E142" s="7"/>
      <c r="F142" s="5"/>
    </row>
    <row r="143" spans="3:6" x14ac:dyDescent="0.25">
      <c r="C143" s="5"/>
      <c r="D143" s="5"/>
      <c r="E143" s="7"/>
      <c r="F143" s="5"/>
    </row>
    <row r="144" spans="3:6" x14ac:dyDescent="0.25">
      <c r="C144" s="5"/>
      <c r="D144" s="5"/>
      <c r="E144" s="7"/>
      <c r="F144" s="5"/>
    </row>
    <row r="145" spans="3:6" x14ac:dyDescent="0.25">
      <c r="C145" s="5"/>
      <c r="D145" s="5"/>
      <c r="E145" s="7"/>
      <c r="F145" s="5"/>
    </row>
    <row r="146" spans="3:6" x14ac:dyDescent="0.25">
      <c r="C146" s="5"/>
      <c r="D146" s="5"/>
      <c r="E146" s="7"/>
      <c r="F146" s="5"/>
    </row>
    <row r="147" spans="3:6" x14ac:dyDescent="0.25">
      <c r="C147" s="5"/>
      <c r="D147" s="5"/>
      <c r="E147" s="7"/>
      <c r="F147" s="5"/>
    </row>
    <row r="148" spans="3:6" x14ac:dyDescent="0.25">
      <c r="C148" s="5"/>
      <c r="D148" s="5"/>
      <c r="E148" s="7"/>
      <c r="F148" s="5"/>
    </row>
    <row r="149" spans="3:6" x14ac:dyDescent="0.25">
      <c r="C149" s="5"/>
      <c r="D149" s="5"/>
      <c r="E149" s="7"/>
      <c r="F149" s="5"/>
    </row>
    <row r="150" spans="3:6" x14ac:dyDescent="0.25">
      <c r="C150" s="5"/>
      <c r="D150" s="5"/>
      <c r="E150" s="7"/>
      <c r="F150" s="5"/>
    </row>
    <row r="151" spans="3:6" x14ac:dyDescent="0.25">
      <c r="C151" s="5"/>
      <c r="D151" s="5"/>
      <c r="E151" s="7"/>
      <c r="F151" s="5"/>
    </row>
    <row r="152" spans="3:6" x14ac:dyDescent="0.25">
      <c r="C152" s="5"/>
      <c r="D152" s="5"/>
      <c r="E152" s="7"/>
      <c r="F152" s="5"/>
    </row>
    <row r="153" spans="3:6" x14ac:dyDescent="0.25">
      <c r="C153" s="5"/>
      <c r="D153" s="5"/>
      <c r="E153" s="7"/>
      <c r="F153" s="5"/>
    </row>
    <row r="154" spans="3:6" x14ac:dyDescent="0.25">
      <c r="C154" s="5"/>
      <c r="D154" s="5"/>
      <c r="E154" s="7"/>
      <c r="F154" s="5"/>
    </row>
    <row r="155" spans="3:6" x14ac:dyDescent="0.25">
      <c r="C155" s="5"/>
      <c r="D155" s="5"/>
      <c r="E155" s="7"/>
      <c r="F155" s="5"/>
    </row>
  </sheetData>
  <sortState xmlns:xlrd2="http://schemas.microsoft.com/office/spreadsheetml/2017/richdata2" ref="A64:H86">
    <sortCondition ref="A23:A31"/>
  </sortState>
  <mergeCells count="10">
    <mergeCell ref="A87:F87"/>
    <mergeCell ref="A62:F62"/>
    <mergeCell ref="A60:F60"/>
    <mergeCell ref="A58:F58"/>
    <mergeCell ref="A2:H2"/>
    <mergeCell ref="A1:H1"/>
    <mergeCell ref="A14:F14"/>
    <mergeCell ref="A32:F32"/>
    <mergeCell ref="A4:F4"/>
    <mergeCell ref="A10:F10"/>
  </mergeCells>
  <pageMargins left="0.31496062992125984" right="0.31496062992125984" top="0.35433070866141736" bottom="0.35433070866141736" header="0.31496062992125984" footer="0.31496062992125984"/>
  <pageSetup paperSize="9" scale="1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944BF-A20B-41D7-8E01-68D1B2B31AC0}">
  <dimension ref="A1:J77"/>
  <sheetViews>
    <sheetView workbookViewId="0">
      <selection activeCell="E33" sqref="E33"/>
    </sheetView>
  </sheetViews>
  <sheetFormatPr defaultColWidth="8.85546875" defaultRowHeight="15" x14ac:dyDescent="0.25"/>
  <cols>
    <col min="1" max="1" width="16.140625" style="90" customWidth="1"/>
    <col min="2" max="2" width="16.7109375" style="91" customWidth="1"/>
    <col min="3" max="3" width="13.42578125" style="95" customWidth="1"/>
    <col min="4" max="4" width="8.85546875" style="95" customWidth="1"/>
    <col min="5" max="5" width="23.140625" style="95" customWidth="1"/>
    <col min="6" max="6" width="23.140625" style="90" customWidth="1"/>
    <col min="7" max="7" width="52.28515625" style="90" customWidth="1"/>
    <col min="8" max="8" width="18.5703125" style="95" customWidth="1"/>
    <col min="9" max="9" width="16" style="93" customWidth="1"/>
    <col min="10" max="16384" width="8.85546875" style="87"/>
  </cols>
  <sheetData>
    <row r="1" spans="1:9" ht="23.45" customHeight="1" x14ac:dyDescent="0.35">
      <c r="A1" s="120" t="s">
        <v>455</v>
      </c>
      <c r="B1" s="121"/>
      <c r="C1" s="121"/>
      <c r="D1" s="121"/>
      <c r="E1" s="121"/>
      <c r="F1" s="121"/>
      <c r="G1" s="121"/>
      <c r="H1" s="121"/>
      <c r="I1" s="122"/>
    </row>
    <row r="2" spans="1:9" s="100" customFormat="1" ht="82.9" customHeight="1" x14ac:dyDescent="0.25">
      <c r="A2" s="135" t="s">
        <v>454</v>
      </c>
      <c r="B2" s="136"/>
      <c r="C2" s="136"/>
      <c r="D2" s="136"/>
      <c r="E2" s="136"/>
      <c r="F2" s="136"/>
      <c r="G2" s="136"/>
      <c r="H2" s="136"/>
      <c r="I2" s="137"/>
    </row>
    <row r="3" spans="1:9" s="88" customFormat="1" ht="58.15" customHeight="1" x14ac:dyDescent="0.25">
      <c r="A3" s="84" t="s">
        <v>13</v>
      </c>
      <c r="B3" s="85" t="s">
        <v>14</v>
      </c>
      <c r="C3" s="85" t="s">
        <v>0</v>
      </c>
      <c r="D3" s="85" t="s">
        <v>736</v>
      </c>
      <c r="E3" s="85" t="s">
        <v>1</v>
      </c>
      <c r="F3" s="84" t="s">
        <v>2</v>
      </c>
      <c r="G3" s="85" t="s">
        <v>3</v>
      </c>
      <c r="H3" s="83" t="s">
        <v>453</v>
      </c>
      <c r="I3" s="96" t="s">
        <v>4</v>
      </c>
    </row>
    <row r="4" spans="1:9" s="89" customFormat="1" ht="15.75" x14ac:dyDescent="0.2">
      <c r="A4" s="138" t="s">
        <v>735</v>
      </c>
      <c r="B4" s="138"/>
      <c r="C4" s="138"/>
      <c r="D4" s="138"/>
      <c r="E4" s="138"/>
      <c r="F4" s="138"/>
      <c r="G4" s="138"/>
      <c r="H4" s="138"/>
      <c r="I4" s="70">
        <f>SUM(H5:H21)</f>
        <v>54078892</v>
      </c>
    </row>
    <row r="5" spans="1:9" s="89" customFormat="1" ht="25.5" x14ac:dyDescent="0.2">
      <c r="A5" s="97" t="s">
        <v>422</v>
      </c>
      <c r="B5" s="10" t="s">
        <v>5</v>
      </c>
      <c r="C5" s="13" t="s">
        <v>378</v>
      </c>
      <c r="D5" s="13" t="s">
        <v>461</v>
      </c>
      <c r="E5" s="10" t="s">
        <v>421</v>
      </c>
      <c r="F5" s="13" t="s">
        <v>377</v>
      </c>
      <c r="G5" s="13" t="s">
        <v>379</v>
      </c>
      <c r="H5" s="80">
        <v>5280686</v>
      </c>
      <c r="I5" s="36">
        <v>43083</v>
      </c>
    </row>
    <row r="6" spans="1:9" ht="51" x14ac:dyDescent="0.25">
      <c r="A6" s="81" t="s">
        <v>423</v>
      </c>
      <c r="B6" s="10" t="s">
        <v>5</v>
      </c>
      <c r="C6" s="13" t="s">
        <v>381</v>
      </c>
      <c r="D6" s="13" t="s">
        <v>461</v>
      </c>
      <c r="E6" s="10" t="s">
        <v>424</v>
      </c>
      <c r="F6" s="13" t="s">
        <v>380</v>
      </c>
      <c r="G6" s="13" t="s">
        <v>382</v>
      </c>
      <c r="H6" s="80">
        <v>790097</v>
      </c>
      <c r="I6" s="36">
        <v>43083</v>
      </c>
    </row>
    <row r="7" spans="1:9" ht="51" x14ac:dyDescent="0.25">
      <c r="A7" s="98" t="s">
        <v>452</v>
      </c>
      <c r="B7" s="10" t="s">
        <v>5</v>
      </c>
      <c r="C7" s="13" t="s">
        <v>5</v>
      </c>
      <c r="D7" s="13" t="s">
        <v>461</v>
      </c>
      <c r="E7" s="10" t="s">
        <v>425</v>
      </c>
      <c r="F7" s="13" t="s">
        <v>383</v>
      </c>
      <c r="G7" s="13" t="s">
        <v>384</v>
      </c>
      <c r="H7" s="80">
        <v>6358867.2000000002</v>
      </c>
      <c r="I7" s="36">
        <v>43084</v>
      </c>
    </row>
    <row r="8" spans="1:9" ht="25.5" x14ac:dyDescent="0.25">
      <c r="A8" s="81" t="s">
        <v>427</v>
      </c>
      <c r="B8" s="10" t="s">
        <v>5</v>
      </c>
      <c r="C8" s="13" t="s">
        <v>386</v>
      </c>
      <c r="D8" s="13" t="s">
        <v>461</v>
      </c>
      <c r="E8" s="10" t="s">
        <v>426</v>
      </c>
      <c r="F8" s="13" t="s">
        <v>385</v>
      </c>
      <c r="G8" s="13" t="s">
        <v>387</v>
      </c>
      <c r="H8" s="80">
        <v>1480977.42</v>
      </c>
      <c r="I8" s="36">
        <v>43084</v>
      </c>
    </row>
    <row r="9" spans="1:9" ht="30" x14ac:dyDescent="0.25">
      <c r="A9" s="81" t="s">
        <v>428</v>
      </c>
      <c r="B9" s="10" t="s">
        <v>27</v>
      </c>
      <c r="C9" s="13" t="s">
        <v>59</v>
      </c>
      <c r="D9" s="13" t="s">
        <v>470</v>
      </c>
      <c r="E9" s="10" t="s">
        <v>429</v>
      </c>
      <c r="F9" s="13" t="s">
        <v>388</v>
      </c>
      <c r="G9" s="13" t="s">
        <v>389</v>
      </c>
      <c r="H9" s="80">
        <v>509094</v>
      </c>
      <c r="I9" s="36">
        <v>43080</v>
      </c>
    </row>
    <row r="10" spans="1:9" ht="30" x14ac:dyDescent="0.25">
      <c r="A10" s="81" t="s">
        <v>431</v>
      </c>
      <c r="B10" s="10" t="s">
        <v>27</v>
      </c>
      <c r="C10" s="13" t="s">
        <v>59</v>
      </c>
      <c r="D10" s="13" t="s">
        <v>466</v>
      </c>
      <c r="E10" s="10" t="s">
        <v>430</v>
      </c>
      <c r="F10" s="13" t="s">
        <v>390</v>
      </c>
      <c r="G10" s="13" t="s">
        <v>391</v>
      </c>
      <c r="H10" s="80">
        <v>3640610</v>
      </c>
      <c r="I10" s="36">
        <v>43084</v>
      </c>
    </row>
    <row r="11" spans="1:9" ht="25.5" x14ac:dyDescent="0.25">
      <c r="A11" s="81" t="s">
        <v>433</v>
      </c>
      <c r="B11" s="10" t="s">
        <v>27</v>
      </c>
      <c r="C11" s="13" t="s">
        <v>393</v>
      </c>
      <c r="D11" s="13" t="s">
        <v>470</v>
      </c>
      <c r="E11" s="10" t="s">
        <v>432</v>
      </c>
      <c r="F11" s="13" t="s">
        <v>392</v>
      </c>
      <c r="G11" s="13" t="s">
        <v>394</v>
      </c>
      <c r="H11" s="80">
        <v>472924.34</v>
      </c>
      <c r="I11" s="36">
        <v>43084</v>
      </c>
    </row>
    <row r="12" spans="1:9" ht="38.25" x14ac:dyDescent="0.25">
      <c r="A12" s="81" t="s">
        <v>434</v>
      </c>
      <c r="B12" s="10" t="s">
        <v>52</v>
      </c>
      <c r="C12" s="13" t="s">
        <v>396</v>
      </c>
      <c r="D12" s="13" t="s">
        <v>461</v>
      </c>
      <c r="E12" s="10" t="s">
        <v>435</v>
      </c>
      <c r="F12" s="13" t="s">
        <v>395</v>
      </c>
      <c r="G12" s="13" t="s">
        <v>397</v>
      </c>
      <c r="H12" s="80">
        <v>2021539</v>
      </c>
      <c r="I12" s="36">
        <v>43003</v>
      </c>
    </row>
    <row r="13" spans="1:9" ht="25.5" x14ac:dyDescent="0.25">
      <c r="A13" s="81" t="s">
        <v>436</v>
      </c>
      <c r="B13" s="10" t="s">
        <v>52</v>
      </c>
      <c r="C13" s="13" t="s">
        <v>399</v>
      </c>
      <c r="D13" s="13" t="s">
        <v>470</v>
      </c>
      <c r="E13" s="10" t="s">
        <v>437</v>
      </c>
      <c r="F13" s="13" t="s">
        <v>398</v>
      </c>
      <c r="G13" s="13" t="s">
        <v>400</v>
      </c>
      <c r="H13" s="80">
        <v>61870</v>
      </c>
      <c r="I13" s="36">
        <v>43080</v>
      </c>
    </row>
    <row r="14" spans="1:9" ht="25.5" x14ac:dyDescent="0.25">
      <c r="A14" s="81" t="s">
        <v>439</v>
      </c>
      <c r="B14" s="10" t="s">
        <v>52</v>
      </c>
      <c r="C14" s="13" t="s">
        <v>402</v>
      </c>
      <c r="D14" s="13" t="s">
        <v>461</v>
      </c>
      <c r="E14" s="10" t="s">
        <v>438</v>
      </c>
      <c r="F14" s="13" t="s">
        <v>401</v>
      </c>
      <c r="G14" s="13" t="s">
        <v>403</v>
      </c>
      <c r="H14" s="80">
        <v>646118.80000000005</v>
      </c>
      <c r="I14" s="36">
        <v>43084</v>
      </c>
    </row>
    <row r="15" spans="1:9" ht="51" x14ac:dyDescent="0.25">
      <c r="A15" s="81" t="s">
        <v>440</v>
      </c>
      <c r="B15" s="10" t="s">
        <v>52</v>
      </c>
      <c r="C15" s="13" t="s">
        <v>106</v>
      </c>
      <c r="D15" s="13" t="s">
        <v>461</v>
      </c>
      <c r="E15" s="10" t="s">
        <v>404</v>
      </c>
      <c r="F15" s="13" t="s">
        <v>404</v>
      </c>
      <c r="G15" s="13" t="s">
        <v>405</v>
      </c>
      <c r="H15" s="80">
        <v>7132390.5300000003</v>
      </c>
      <c r="I15" s="36">
        <v>43084</v>
      </c>
    </row>
    <row r="16" spans="1:9" ht="25.5" x14ac:dyDescent="0.25">
      <c r="A16" s="81" t="s">
        <v>441</v>
      </c>
      <c r="B16" s="10" t="s">
        <v>21</v>
      </c>
      <c r="C16" s="13" t="s">
        <v>207</v>
      </c>
      <c r="D16" s="13" t="s">
        <v>461</v>
      </c>
      <c r="E16" s="10" t="s">
        <v>442</v>
      </c>
      <c r="F16" s="13" t="s">
        <v>406</v>
      </c>
      <c r="G16" s="13" t="s">
        <v>407</v>
      </c>
      <c r="H16" s="80">
        <v>872037</v>
      </c>
      <c r="I16" s="36">
        <v>43080</v>
      </c>
    </row>
    <row r="17" spans="1:10" ht="38.25" x14ac:dyDescent="0.25">
      <c r="A17" s="81" t="s">
        <v>443</v>
      </c>
      <c r="B17" s="10" t="s">
        <v>21</v>
      </c>
      <c r="C17" s="13" t="s">
        <v>317</v>
      </c>
      <c r="D17" s="13" t="s">
        <v>461</v>
      </c>
      <c r="E17" s="13" t="s">
        <v>444</v>
      </c>
      <c r="F17" s="13" t="s">
        <v>408</v>
      </c>
      <c r="G17" s="13" t="s">
        <v>409</v>
      </c>
      <c r="H17" s="80">
        <v>7179447.96</v>
      </c>
      <c r="I17" s="36">
        <v>43088</v>
      </c>
    </row>
    <row r="18" spans="1:10" ht="25.5" x14ac:dyDescent="0.25">
      <c r="A18" s="81" t="s">
        <v>445</v>
      </c>
      <c r="B18" s="10" t="s">
        <v>19</v>
      </c>
      <c r="C18" s="10" t="s">
        <v>411</v>
      </c>
      <c r="D18" s="10" t="s">
        <v>461</v>
      </c>
      <c r="E18" s="10" t="s">
        <v>410</v>
      </c>
      <c r="F18" s="10" t="s">
        <v>410</v>
      </c>
      <c r="G18" s="10" t="s">
        <v>412</v>
      </c>
      <c r="H18" s="80">
        <v>5391398</v>
      </c>
      <c r="I18" s="36">
        <v>43083</v>
      </c>
    </row>
    <row r="19" spans="1:10" ht="51" x14ac:dyDescent="0.25">
      <c r="A19" s="82" t="s">
        <v>446</v>
      </c>
      <c r="B19" s="10" t="s">
        <v>19</v>
      </c>
      <c r="C19" s="10" t="s">
        <v>414</v>
      </c>
      <c r="D19" s="10" t="s">
        <v>461</v>
      </c>
      <c r="E19" s="10" t="s">
        <v>447</v>
      </c>
      <c r="F19" s="10" t="s">
        <v>413</v>
      </c>
      <c r="G19" s="10" t="s">
        <v>415</v>
      </c>
      <c r="H19" s="80">
        <v>1006375.97</v>
      </c>
      <c r="I19" s="36">
        <v>43083</v>
      </c>
    </row>
    <row r="20" spans="1:10" ht="102" x14ac:dyDescent="0.25">
      <c r="A20" s="81" t="s">
        <v>449</v>
      </c>
      <c r="B20" s="10" t="s">
        <v>19</v>
      </c>
      <c r="C20" s="10" t="s">
        <v>18</v>
      </c>
      <c r="D20" s="10" t="s">
        <v>461</v>
      </c>
      <c r="E20" s="10" t="s">
        <v>448</v>
      </c>
      <c r="F20" s="10" t="s">
        <v>416</v>
      </c>
      <c r="G20" s="10" t="s">
        <v>417</v>
      </c>
      <c r="H20" s="80">
        <v>6104599</v>
      </c>
      <c r="I20" s="36">
        <v>43084</v>
      </c>
    </row>
    <row r="21" spans="1:10" ht="25.5" x14ac:dyDescent="0.25">
      <c r="A21" s="81" t="s">
        <v>450</v>
      </c>
      <c r="B21" s="10" t="s">
        <v>19</v>
      </c>
      <c r="C21" s="10" t="s">
        <v>419</v>
      </c>
      <c r="D21" s="10" t="s">
        <v>734</v>
      </c>
      <c r="E21" s="10" t="s">
        <v>451</v>
      </c>
      <c r="F21" s="10" t="s">
        <v>418</v>
      </c>
      <c r="G21" s="10" t="s">
        <v>420</v>
      </c>
      <c r="H21" s="80">
        <v>5129859.78</v>
      </c>
      <c r="I21" s="36">
        <v>43091</v>
      </c>
    </row>
    <row r="22" spans="1:10" s="89" customFormat="1" x14ac:dyDescent="0.25">
      <c r="A22" s="90"/>
      <c r="B22" s="91"/>
      <c r="C22" s="91"/>
      <c r="D22" s="91"/>
      <c r="E22" s="91"/>
      <c r="F22" s="92"/>
      <c r="G22" s="92"/>
      <c r="H22" s="91"/>
      <c r="I22" s="93"/>
    </row>
    <row r="23" spans="1:10" x14ac:dyDescent="0.25">
      <c r="A23"/>
      <c r="B23"/>
      <c r="C23" s="91"/>
      <c r="D23" s="91"/>
      <c r="E23" s="91"/>
      <c r="F23" s="92"/>
      <c r="G23" s="92"/>
      <c r="H23" s="91"/>
    </row>
    <row r="24" spans="1:10" ht="30" x14ac:dyDescent="0.25">
      <c r="A24" s="87"/>
      <c r="B24" s="123" t="s">
        <v>485</v>
      </c>
      <c r="C24" s="124">
        <v>2017</v>
      </c>
      <c r="D24" s="91"/>
      <c r="E24" s="125" t="s">
        <v>459</v>
      </c>
      <c r="F24" s="126">
        <v>2017</v>
      </c>
      <c r="G24" s="92"/>
      <c r="H24" s="91"/>
      <c r="I24" s="94"/>
    </row>
    <row r="25" spans="1:10" x14ac:dyDescent="0.25">
      <c r="A25" s="87"/>
      <c r="B25" s="102" t="s">
        <v>5</v>
      </c>
      <c r="C25" s="104">
        <v>13910627.619999999</v>
      </c>
      <c r="D25" s="91"/>
      <c r="E25" s="102" t="s">
        <v>461</v>
      </c>
      <c r="F25" s="104">
        <v>49394393.659999996</v>
      </c>
      <c r="G25" s="92"/>
      <c r="H25" s="91"/>
      <c r="I25" s="94"/>
    </row>
    <row r="26" spans="1:10" x14ac:dyDescent="0.25">
      <c r="A26" s="87"/>
      <c r="B26" s="102" t="s">
        <v>52</v>
      </c>
      <c r="C26" s="104">
        <v>9861918.3300000001</v>
      </c>
      <c r="D26" s="91"/>
      <c r="E26" s="102" t="s">
        <v>466</v>
      </c>
      <c r="F26" s="104">
        <v>3640610</v>
      </c>
      <c r="G26" s="92"/>
      <c r="H26" s="91"/>
      <c r="I26" s="94"/>
    </row>
    <row r="27" spans="1:10" x14ac:dyDescent="0.25">
      <c r="A27" s="87"/>
      <c r="B27" s="102" t="s">
        <v>21</v>
      </c>
      <c r="C27" s="104">
        <v>8051484.96</v>
      </c>
      <c r="D27" s="91"/>
      <c r="E27" s="102" t="s">
        <v>470</v>
      </c>
      <c r="F27" s="104">
        <v>1043888.3400000001</v>
      </c>
      <c r="G27" s="92"/>
      <c r="H27" s="91"/>
      <c r="I27" s="94"/>
    </row>
    <row r="28" spans="1:10" x14ac:dyDescent="0.25">
      <c r="A28" s="87"/>
      <c r="B28" s="102" t="s">
        <v>27</v>
      </c>
      <c r="C28" s="104">
        <v>4622628.34</v>
      </c>
      <c r="D28" s="91"/>
      <c r="E28" s="102" t="s">
        <v>473</v>
      </c>
      <c r="F28" s="104">
        <v>0</v>
      </c>
      <c r="G28" s="92"/>
      <c r="H28" s="91"/>
      <c r="I28" s="94"/>
    </row>
    <row r="29" spans="1:10" x14ac:dyDescent="0.25">
      <c r="A29" s="87"/>
      <c r="B29" s="102" t="s">
        <v>19</v>
      </c>
      <c r="C29" s="104">
        <v>17632232.75</v>
      </c>
      <c r="D29" s="91"/>
      <c r="E29" s="105" t="s">
        <v>477</v>
      </c>
      <c r="F29" s="106">
        <f>SUM(F25:F28)</f>
        <v>54078892</v>
      </c>
      <c r="G29" s="92"/>
      <c r="H29" s="91"/>
      <c r="I29" s="94"/>
    </row>
    <row r="30" spans="1:10" x14ac:dyDescent="0.25">
      <c r="A30" s="87"/>
      <c r="B30" s="107" t="s">
        <v>503</v>
      </c>
      <c r="C30" s="108">
        <f>SUM(C25:C29)</f>
        <v>54078892</v>
      </c>
      <c r="D30" s="91"/>
      <c r="E30" s="91"/>
      <c r="F30" s="91"/>
      <c r="G30" s="92"/>
      <c r="H30" s="92"/>
      <c r="I30" s="91"/>
      <c r="J30" s="94"/>
    </row>
    <row r="31" spans="1:10" x14ac:dyDescent="0.25">
      <c r="A31" s="87"/>
      <c r="B31" s="102" t="s">
        <v>123</v>
      </c>
      <c r="C31" s="104">
        <v>0</v>
      </c>
      <c r="D31" s="91"/>
      <c r="E31" s="91"/>
      <c r="F31" s="91"/>
      <c r="G31" s="92"/>
      <c r="H31" s="92"/>
      <c r="I31" s="91"/>
      <c r="J31" s="94"/>
    </row>
    <row r="32" spans="1:10" x14ac:dyDescent="0.25">
      <c r="A32" s="87"/>
      <c r="B32" s="105" t="s">
        <v>477</v>
      </c>
      <c r="C32" s="106">
        <f>SUM(C30:C31)</f>
        <v>54078892</v>
      </c>
      <c r="D32" s="91"/>
      <c r="E32" s="91"/>
      <c r="F32" s="91"/>
      <c r="G32" s="92"/>
      <c r="H32" s="92"/>
      <c r="I32" s="91"/>
      <c r="J32" s="94"/>
    </row>
    <row r="33" spans="3:8" x14ac:dyDescent="0.25">
      <c r="C33" s="91"/>
      <c r="D33" s="91"/>
      <c r="E33" s="91"/>
      <c r="F33" s="92"/>
      <c r="G33" s="92"/>
      <c r="H33" s="91"/>
    </row>
    <row r="34" spans="3:8" x14ac:dyDescent="0.25">
      <c r="C34" s="91"/>
      <c r="D34" s="91"/>
      <c r="E34" s="91"/>
      <c r="F34" s="92"/>
      <c r="G34" s="92"/>
      <c r="H34" s="91"/>
    </row>
    <row r="35" spans="3:8" x14ac:dyDescent="0.25">
      <c r="C35" s="91"/>
      <c r="D35" s="91"/>
      <c r="E35" s="91"/>
      <c r="F35" s="92"/>
      <c r="G35" s="92"/>
      <c r="H35" s="91"/>
    </row>
    <row r="36" spans="3:8" x14ac:dyDescent="0.25">
      <c r="C36" s="91"/>
      <c r="D36" s="91"/>
      <c r="E36" s="91"/>
      <c r="F36" s="92"/>
      <c r="G36" s="92"/>
      <c r="H36" s="91"/>
    </row>
    <row r="37" spans="3:8" x14ac:dyDescent="0.25">
      <c r="C37" s="91"/>
      <c r="D37" s="91"/>
      <c r="E37" s="91"/>
      <c r="F37" s="92"/>
      <c r="G37" s="92"/>
      <c r="H37" s="91"/>
    </row>
    <row r="38" spans="3:8" x14ac:dyDescent="0.25">
      <c r="C38" s="91"/>
      <c r="D38" s="91"/>
      <c r="E38" s="91"/>
      <c r="F38" s="92"/>
      <c r="G38" s="92"/>
      <c r="H38" s="91"/>
    </row>
    <row r="39" spans="3:8" x14ac:dyDescent="0.25">
      <c r="C39" s="91"/>
      <c r="D39" s="91"/>
      <c r="E39" s="91"/>
      <c r="F39" s="92"/>
      <c r="G39" s="92"/>
      <c r="H39" s="91"/>
    </row>
    <row r="40" spans="3:8" x14ac:dyDescent="0.25">
      <c r="C40" s="91"/>
      <c r="D40" s="91"/>
      <c r="E40" s="91"/>
      <c r="F40" s="92"/>
      <c r="G40" s="92"/>
      <c r="H40" s="91"/>
    </row>
    <row r="41" spans="3:8" x14ac:dyDescent="0.25">
      <c r="C41" s="91"/>
      <c r="D41" s="91"/>
      <c r="E41" s="91"/>
      <c r="F41" s="92"/>
      <c r="G41" s="92"/>
      <c r="H41" s="91"/>
    </row>
    <row r="42" spans="3:8" x14ac:dyDescent="0.25">
      <c r="C42" s="91"/>
      <c r="D42" s="91"/>
      <c r="E42" s="91"/>
      <c r="F42" s="92"/>
      <c r="G42" s="92"/>
      <c r="H42" s="91"/>
    </row>
    <row r="43" spans="3:8" x14ac:dyDescent="0.25">
      <c r="C43" s="91"/>
      <c r="D43" s="91"/>
      <c r="E43" s="91"/>
      <c r="F43" s="92"/>
      <c r="G43" s="92"/>
      <c r="H43" s="91"/>
    </row>
    <row r="44" spans="3:8" x14ac:dyDescent="0.25">
      <c r="C44" s="91"/>
      <c r="D44" s="91"/>
      <c r="E44" s="91"/>
      <c r="F44" s="92"/>
      <c r="G44" s="92"/>
      <c r="H44" s="91"/>
    </row>
    <row r="45" spans="3:8" x14ac:dyDescent="0.25">
      <c r="C45" s="91"/>
      <c r="D45" s="91"/>
      <c r="E45" s="91"/>
      <c r="F45" s="92"/>
      <c r="G45" s="92"/>
      <c r="H45" s="91"/>
    </row>
    <row r="46" spans="3:8" x14ac:dyDescent="0.25">
      <c r="C46" s="91"/>
      <c r="D46" s="91"/>
      <c r="E46" s="91"/>
      <c r="F46" s="92"/>
      <c r="G46" s="92"/>
      <c r="H46" s="91"/>
    </row>
    <row r="47" spans="3:8" x14ac:dyDescent="0.25">
      <c r="C47" s="91"/>
      <c r="D47" s="91"/>
      <c r="E47" s="91"/>
      <c r="F47" s="92"/>
      <c r="G47" s="92"/>
      <c r="H47" s="91"/>
    </row>
    <row r="48" spans="3:8" x14ac:dyDescent="0.25">
      <c r="C48" s="91"/>
      <c r="D48" s="91"/>
      <c r="E48" s="91"/>
      <c r="F48" s="92"/>
      <c r="G48" s="92"/>
      <c r="H48" s="91"/>
    </row>
    <row r="49" spans="3:8" x14ac:dyDescent="0.25">
      <c r="C49" s="91"/>
      <c r="D49" s="91"/>
      <c r="E49" s="91"/>
      <c r="F49" s="92"/>
      <c r="G49" s="92"/>
      <c r="H49" s="91"/>
    </row>
    <row r="50" spans="3:8" x14ac:dyDescent="0.25">
      <c r="C50" s="91"/>
      <c r="D50" s="91"/>
      <c r="E50" s="91"/>
      <c r="F50" s="92"/>
      <c r="G50" s="92"/>
      <c r="H50" s="91"/>
    </row>
    <row r="51" spans="3:8" x14ac:dyDescent="0.25">
      <c r="C51" s="91"/>
      <c r="D51" s="91"/>
      <c r="E51" s="91"/>
      <c r="F51" s="92"/>
      <c r="G51" s="92"/>
      <c r="H51" s="91"/>
    </row>
    <row r="52" spans="3:8" x14ac:dyDescent="0.25">
      <c r="C52" s="91"/>
      <c r="D52" s="91"/>
      <c r="E52" s="91"/>
      <c r="F52" s="92"/>
      <c r="G52" s="92"/>
      <c r="H52" s="91"/>
    </row>
    <row r="53" spans="3:8" x14ac:dyDescent="0.25">
      <c r="C53" s="91"/>
      <c r="D53" s="91"/>
      <c r="E53" s="91"/>
      <c r="F53" s="92"/>
      <c r="G53" s="92"/>
      <c r="H53" s="91"/>
    </row>
    <row r="54" spans="3:8" x14ac:dyDescent="0.25">
      <c r="C54" s="91"/>
      <c r="D54" s="91"/>
      <c r="E54" s="91"/>
      <c r="F54" s="92"/>
      <c r="G54" s="92"/>
      <c r="H54" s="91"/>
    </row>
    <row r="55" spans="3:8" x14ac:dyDescent="0.25">
      <c r="C55" s="91"/>
      <c r="D55" s="91"/>
      <c r="E55" s="91"/>
      <c r="F55" s="92"/>
      <c r="G55" s="92"/>
      <c r="H55" s="91"/>
    </row>
    <row r="56" spans="3:8" x14ac:dyDescent="0.25">
      <c r="C56" s="91"/>
      <c r="D56" s="91"/>
      <c r="E56" s="91"/>
      <c r="F56" s="92"/>
      <c r="G56" s="92"/>
      <c r="H56" s="91"/>
    </row>
    <row r="57" spans="3:8" x14ac:dyDescent="0.25">
      <c r="C57" s="91"/>
      <c r="D57" s="91"/>
      <c r="E57" s="91"/>
      <c r="F57" s="92"/>
      <c r="G57" s="92"/>
      <c r="H57" s="91"/>
    </row>
    <row r="58" spans="3:8" x14ac:dyDescent="0.25">
      <c r="C58" s="91"/>
      <c r="D58" s="91"/>
      <c r="E58" s="91"/>
      <c r="F58" s="92"/>
      <c r="G58" s="92"/>
      <c r="H58" s="91"/>
    </row>
    <row r="59" spans="3:8" x14ac:dyDescent="0.25">
      <c r="C59" s="91"/>
      <c r="D59" s="91"/>
      <c r="E59" s="91"/>
      <c r="F59" s="92"/>
      <c r="G59" s="92"/>
      <c r="H59" s="91"/>
    </row>
    <row r="60" spans="3:8" x14ac:dyDescent="0.25">
      <c r="C60" s="91"/>
      <c r="D60" s="91"/>
      <c r="E60" s="91"/>
      <c r="F60" s="92"/>
      <c r="G60" s="92"/>
      <c r="H60" s="91"/>
    </row>
    <row r="61" spans="3:8" x14ac:dyDescent="0.25">
      <c r="C61" s="91"/>
      <c r="D61" s="91"/>
      <c r="E61" s="91"/>
      <c r="F61" s="92"/>
      <c r="G61" s="92"/>
      <c r="H61" s="91"/>
    </row>
    <row r="62" spans="3:8" x14ac:dyDescent="0.25">
      <c r="C62" s="91"/>
      <c r="D62" s="91"/>
      <c r="E62" s="91"/>
      <c r="F62" s="92"/>
      <c r="G62" s="92"/>
      <c r="H62" s="91"/>
    </row>
    <row r="63" spans="3:8" x14ac:dyDescent="0.25">
      <c r="C63" s="91"/>
      <c r="D63" s="91"/>
      <c r="E63" s="91"/>
      <c r="F63" s="92"/>
      <c r="G63" s="92"/>
      <c r="H63" s="91"/>
    </row>
    <row r="64" spans="3:8" x14ac:dyDescent="0.25">
      <c r="C64" s="91"/>
      <c r="D64" s="91"/>
      <c r="E64" s="91"/>
      <c r="F64" s="92"/>
      <c r="G64" s="92"/>
      <c r="H64" s="91"/>
    </row>
    <row r="65" spans="3:8" x14ac:dyDescent="0.25">
      <c r="C65" s="91"/>
      <c r="D65" s="91"/>
      <c r="E65" s="91"/>
      <c r="F65" s="92"/>
      <c r="G65" s="92"/>
      <c r="H65" s="91"/>
    </row>
    <row r="66" spans="3:8" x14ac:dyDescent="0.25">
      <c r="C66" s="91"/>
      <c r="D66" s="91"/>
      <c r="E66" s="91"/>
      <c r="F66" s="92"/>
      <c r="G66" s="92"/>
      <c r="H66" s="91"/>
    </row>
    <row r="67" spans="3:8" x14ac:dyDescent="0.25">
      <c r="C67" s="91"/>
      <c r="D67" s="91"/>
      <c r="E67" s="91"/>
      <c r="F67" s="92"/>
      <c r="G67" s="92"/>
      <c r="H67" s="91"/>
    </row>
    <row r="68" spans="3:8" x14ac:dyDescent="0.25">
      <c r="C68" s="91"/>
      <c r="D68" s="91"/>
      <c r="E68" s="91"/>
      <c r="F68" s="92"/>
      <c r="G68" s="92"/>
      <c r="H68" s="91"/>
    </row>
    <row r="69" spans="3:8" x14ac:dyDescent="0.25">
      <c r="C69" s="91"/>
      <c r="D69" s="91"/>
      <c r="E69" s="91"/>
      <c r="F69" s="92"/>
      <c r="G69" s="92"/>
      <c r="H69" s="91"/>
    </row>
    <row r="70" spans="3:8" x14ac:dyDescent="0.25">
      <c r="C70" s="91"/>
      <c r="D70" s="91"/>
      <c r="E70" s="91"/>
      <c r="F70" s="92"/>
      <c r="G70" s="92"/>
      <c r="H70" s="91"/>
    </row>
    <row r="71" spans="3:8" x14ac:dyDescent="0.25">
      <c r="C71" s="91"/>
      <c r="D71" s="91"/>
      <c r="E71" s="91"/>
      <c r="F71" s="92"/>
      <c r="G71" s="92"/>
      <c r="H71" s="91"/>
    </row>
    <row r="72" spans="3:8" x14ac:dyDescent="0.25">
      <c r="C72" s="91"/>
      <c r="D72" s="91"/>
      <c r="E72" s="91"/>
      <c r="F72" s="92"/>
      <c r="G72" s="92"/>
      <c r="H72" s="91"/>
    </row>
    <row r="73" spans="3:8" x14ac:dyDescent="0.25">
      <c r="C73" s="91"/>
      <c r="D73" s="91"/>
      <c r="E73" s="91"/>
      <c r="F73" s="92"/>
      <c r="G73" s="92"/>
      <c r="H73" s="91"/>
    </row>
    <row r="74" spans="3:8" x14ac:dyDescent="0.25">
      <c r="C74" s="91"/>
      <c r="D74" s="91"/>
      <c r="E74" s="91"/>
      <c r="F74" s="92"/>
      <c r="G74" s="92"/>
      <c r="H74" s="91"/>
    </row>
    <row r="75" spans="3:8" x14ac:dyDescent="0.25">
      <c r="C75" s="91"/>
      <c r="D75" s="91"/>
      <c r="E75" s="91"/>
      <c r="F75" s="92"/>
      <c r="G75" s="92"/>
      <c r="H75" s="91"/>
    </row>
    <row r="76" spans="3:8" x14ac:dyDescent="0.25">
      <c r="C76" s="91"/>
      <c r="D76" s="91"/>
      <c r="E76" s="91"/>
      <c r="F76" s="92"/>
      <c r="G76" s="92"/>
      <c r="H76" s="91"/>
    </row>
    <row r="77" spans="3:8" x14ac:dyDescent="0.25">
      <c r="C77" s="91"/>
      <c r="D77" s="91"/>
      <c r="E77" s="91"/>
      <c r="F77" s="92"/>
      <c r="G77" s="92"/>
      <c r="H77" s="91"/>
    </row>
  </sheetData>
  <mergeCells count="2">
    <mergeCell ref="A2:I2"/>
    <mergeCell ref="A4:H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D678-FD4C-4C09-846B-9732787241A2}">
  <dimension ref="A1:Q118"/>
  <sheetViews>
    <sheetView workbookViewId="0">
      <selection activeCell="H3" sqref="H3:I18"/>
    </sheetView>
  </sheetViews>
  <sheetFormatPr defaultColWidth="5.42578125" defaultRowHeight="15" x14ac:dyDescent="0.25"/>
  <cols>
    <col min="1" max="1" width="4.5703125" bestFit="1" customWidth="1"/>
    <col min="3" max="3" width="58.42578125" bestFit="1" customWidth="1"/>
    <col min="4" max="4" width="16.28515625" bestFit="1" customWidth="1"/>
    <col min="5" max="5" width="19.28515625" bestFit="1" customWidth="1"/>
    <col min="6" max="6" width="13.7109375" bestFit="1" customWidth="1"/>
    <col min="8" max="8" width="24.7109375" customWidth="1"/>
    <col min="9" max="9" width="14.42578125" bestFit="1" customWidth="1"/>
  </cols>
  <sheetData>
    <row r="1" spans="1:17" ht="23.25" x14ac:dyDescent="0.35">
      <c r="A1" s="127" t="s">
        <v>721</v>
      </c>
      <c r="B1" s="128"/>
      <c r="C1" s="128"/>
      <c r="D1" s="128"/>
      <c r="E1" s="128"/>
      <c r="F1" s="128"/>
      <c r="G1" s="128"/>
      <c r="H1" s="129"/>
      <c r="I1" s="100"/>
      <c r="J1" s="100"/>
      <c r="K1" s="100"/>
      <c r="L1" s="100"/>
      <c r="M1" s="100"/>
      <c r="N1" s="100"/>
      <c r="O1" s="100"/>
      <c r="P1" s="100"/>
      <c r="Q1" s="100"/>
    </row>
    <row r="2" spans="1:17" ht="56.45" customHeight="1" x14ac:dyDescent="0.25">
      <c r="A2" s="139" t="s">
        <v>456</v>
      </c>
      <c r="B2" s="139"/>
      <c r="C2" s="139"/>
      <c r="D2" s="139"/>
      <c r="E2" s="139"/>
      <c r="F2" s="139"/>
      <c r="G2" s="139"/>
      <c r="H2" s="139"/>
      <c r="I2" s="100"/>
      <c r="J2" s="100"/>
      <c r="K2" s="100"/>
      <c r="L2" s="100"/>
      <c r="M2" s="100"/>
      <c r="N2" s="100"/>
      <c r="O2" s="100"/>
      <c r="P2" s="100"/>
      <c r="Q2" s="100"/>
    </row>
    <row r="3" spans="1:17" ht="47.25" x14ac:dyDescent="0.25">
      <c r="A3" s="84" t="s">
        <v>457</v>
      </c>
      <c r="B3" s="85" t="s">
        <v>458</v>
      </c>
      <c r="C3" s="85" t="s">
        <v>2</v>
      </c>
      <c r="D3" s="85" t="s">
        <v>14</v>
      </c>
      <c r="E3" s="84" t="s">
        <v>0</v>
      </c>
      <c r="F3" s="85">
        <v>2017</v>
      </c>
      <c r="G3" s="113"/>
      <c r="H3" s="84" t="s">
        <v>459</v>
      </c>
      <c r="I3" s="112">
        <v>2017</v>
      </c>
    </row>
    <row r="4" spans="1:17" x14ac:dyDescent="0.25">
      <c r="A4" s="102" t="s">
        <v>460</v>
      </c>
      <c r="B4" s="102" t="s">
        <v>461</v>
      </c>
      <c r="C4" s="102" t="s">
        <v>462</v>
      </c>
      <c r="D4" s="102" t="s">
        <v>5</v>
      </c>
      <c r="E4" s="102" t="s">
        <v>5</v>
      </c>
      <c r="F4" s="103">
        <v>5907767.2199999997</v>
      </c>
      <c r="H4" s="102" t="s">
        <v>461</v>
      </c>
      <c r="I4" s="104">
        <v>68015285</v>
      </c>
    </row>
    <row r="5" spans="1:17" x14ac:dyDescent="0.25">
      <c r="A5" s="102" t="s">
        <v>463</v>
      </c>
      <c r="B5" s="102" t="s">
        <v>461</v>
      </c>
      <c r="C5" s="102" t="s">
        <v>464</v>
      </c>
      <c r="D5" s="102" t="s">
        <v>21</v>
      </c>
      <c r="E5" s="102" t="s">
        <v>465</v>
      </c>
      <c r="F5" s="103">
        <v>1263454.6000000001</v>
      </c>
      <c r="H5" s="102" t="s">
        <v>466</v>
      </c>
      <c r="I5" s="104">
        <v>18607163.429999996</v>
      </c>
    </row>
    <row r="6" spans="1:17" x14ac:dyDescent="0.25">
      <c r="A6" s="102" t="s">
        <v>467</v>
      </c>
      <c r="B6" s="102" t="s">
        <v>461</v>
      </c>
      <c r="C6" s="102" t="s">
        <v>468</v>
      </c>
      <c r="D6" s="102" t="s">
        <v>21</v>
      </c>
      <c r="E6" s="102" t="s">
        <v>469</v>
      </c>
      <c r="F6" s="103">
        <v>1350638.84</v>
      </c>
      <c r="H6" s="102" t="s">
        <v>470</v>
      </c>
      <c r="I6" s="104">
        <v>2403672.5100000002</v>
      </c>
    </row>
    <row r="7" spans="1:17" x14ac:dyDescent="0.25">
      <c r="A7" s="102" t="s">
        <v>471</v>
      </c>
      <c r="B7" s="102" t="s">
        <v>461</v>
      </c>
      <c r="C7" s="102" t="s">
        <v>377</v>
      </c>
      <c r="D7" s="102" t="s">
        <v>5</v>
      </c>
      <c r="E7" s="102" t="s">
        <v>472</v>
      </c>
      <c r="F7" s="103">
        <v>1282733.43</v>
      </c>
      <c r="H7" s="102" t="s">
        <v>473</v>
      </c>
      <c r="I7" s="104">
        <v>19009284.390000001</v>
      </c>
    </row>
    <row r="8" spans="1:17" x14ac:dyDescent="0.25">
      <c r="A8" s="102" t="s">
        <v>474</v>
      </c>
      <c r="B8" s="102" t="s">
        <v>461</v>
      </c>
      <c r="C8" s="102" t="s">
        <v>475</v>
      </c>
      <c r="D8" s="102" t="s">
        <v>21</v>
      </c>
      <c r="E8" s="102" t="s">
        <v>476</v>
      </c>
      <c r="F8" s="103">
        <v>1078917.46</v>
      </c>
      <c r="H8" s="105" t="s">
        <v>477</v>
      </c>
      <c r="I8" s="106">
        <v>108035405.33000001</v>
      </c>
    </row>
    <row r="9" spans="1:17" x14ac:dyDescent="0.25">
      <c r="A9" s="102" t="s">
        <v>478</v>
      </c>
      <c r="B9" s="102" t="s">
        <v>479</v>
      </c>
      <c r="C9" s="102" t="s">
        <v>480</v>
      </c>
      <c r="D9" s="102" t="s">
        <v>5</v>
      </c>
      <c r="E9" s="102" t="s">
        <v>481</v>
      </c>
      <c r="F9" s="103">
        <v>167639.65</v>
      </c>
    </row>
    <row r="10" spans="1:17" x14ac:dyDescent="0.25">
      <c r="A10" s="102" t="s">
        <v>482</v>
      </c>
      <c r="B10" s="102" t="s">
        <v>461</v>
      </c>
      <c r="C10" s="102" t="s">
        <v>483</v>
      </c>
      <c r="D10" s="102" t="s">
        <v>19</v>
      </c>
      <c r="E10" s="102" t="s">
        <v>484</v>
      </c>
      <c r="F10" s="103">
        <v>3563844.13</v>
      </c>
      <c r="H10" s="114" t="s">
        <v>485</v>
      </c>
      <c r="I10" s="112">
        <v>2017</v>
      </c>
    </row>
    <row r="11" spans="1:17" x14ac:dyDescent="0.25">
      <c r="A11" s="102" t="s">
        <v>486</v>
      </c>
      <c r="B11" s="102" t="s">
        <v>461</v>
      </c>
      <c r="C11" s="102" t="s">
        <v>487</v>
      </c>
      <c r="D11" s="102" t="s">
        <v>19</v>
      </c>
      <c r="E11" s="102" t="s">
        <v>488</v>
      </c>
      <c r="F11" s="103">
        <v>2111644.81</v>
      </c>
      <c r="H11" s="102" t="s">
        <v>5</v>
      </c>
      <c r="I11" s="104">
        <f>F4+F7+F9+F12+F14+F15+F16+F17+F32+F36+F37+F39+F50+F56+F57+F59+F60+F70+F76+F77+F89+F99</f>
        <v>31263399.139999997</v>
      </c>
    </row>
    <row r="12" spans="1:17" x14ac:dyDescent="0.25">
      <c r="A12" s="102" t="s">
        <v>489</v>
      </c>
      <c r="B12" s="102" t="s">
        <v>461</v>
      </c>
      <c r="C12" s="102" t="s">
        <v>490</v>
      </c>
      <c r="D12" s="102" t="s">
        <v>5</v>
      </c>
      <c r="E12" s="102" t="s">
        <v>491</v>
      </c>
      <c r="F12" s="103">
        <v>1255613.43</v>
      </c>
      <c r="H12" s="102" t="s">
        <v>52</v>
      </c>
      <c r="I12" s="104">
        <f>F21+F33+F41+F63+F64+F65+F66+F67+F82+F95+F96</f>
        <v>13956634.450000001</v>
      </c>
    </row>
    <row r="13" spans="1:17" x14ac:dyDescent="0.25">
      <c r="A13" s="102" t="s">
        <v>492</v>
      </c>
      <c r="B13" s="102" t="s">
        <v>479</v>
      </c>
      <c r="C13" s="102" t="s">
        <v>493</v>
      </c>
      <c r="D13" s="102" t="s">
        <v>21</v>
      </c>
      <c r="E13" s="102" t="s">
        <v>494</v>
      </c>
      <c r="F13" s="103">
        <v>256276.81</v>
      </c>
      <c r="H13" s="102" t="s">
        <v>21</v>
      </c>
      <c r="I13" s="104">
        <f>F5+F6+F8+F13+F24+F25+F28+F29+F31+F34+F35+F51+F52+F53+F62+F68+F72+F73+F74+F83+F84+F85+F91+F94+F97</f>
        <v>23731444.020000003</v>
      </c>
    </row>
    <row r="14" spans="1:17" x14ac:dyDescent="0.25">
      <c r="A14" s="102" t="s">
        <v>495</v>
      </c>
      <c r="B14" s="102" t="s">
        <v>461</v>
      </c>
      <c r="C14" s="102" t="s">
        <v>496</v>
      </c>
      <c r="D14" s="102" t="s">
        <v>5</v>
      </c>
      <c r="E14" s="102" t="s">
        <v>497</v>
      </c>
      <c r="F14" s="103">
        <v>1531909.81</v>
      </c>
      <c r="H14" s="102" t="s">
        <v>27</v>
      </c>
      <c r="I14" s="104">
        <f>F18+F19+F20+F30+F40+F47+F58+F61+F75+F78+F79+F80+F81+F90</f>
        <v>16716202.42</v>
      </c>
    </row>
    <row r="15" spans="1:17" x14ac:dyDescent="0.25">
      <c r="A15" s="102" t="s">
        <v>498</v>
      </c>
      <c r="B15" s="102" t="s">
        <v>461</v>
      </c>
      <c r="C15" s="102" t="s">
        <v>499</v>
      </c>
      <c r="D15" s="102" t="s">
        <v>5</v>
      </c>
      <c r="E15" s="102" t="s">
        <v>500</v>
      </c>
      <c r="F15" s="103">
        <v>2706804.41</v>
      </c>
      <c r="H15" s="102" t="s">
        <v>19</v>
      </c>
      <c r="I15" s="104">
        <f>F10+F11+F22+F23+F26+F38+F42+F43+F44+F45+F46+F48+F49+F54+F55+F69+F71+F86+F87+F88+F92+F93</f>
        <v>19558545.18</v>
      </c>
    </row>
    <row r="16" spans="1:17" x14ac:dyDescent="0.25">
      <c r="A16" s="102" t="s">
        <v>501</v>
      </c>
      <c r="B16" s="102" t="s">
        <v>461</v>
      </c>
      <c r="C16" s="102" t="s">
        <v>496</v>
      </c>
      <c r="D16" s="102" t="s">
        <v>5</v>
      </c>
      <c r="E16" s="102" t="s">
        <v>502</v>
      </c>
      <c r="F16" s="103">
        <v>829591.22</v>
      </c>
      <c r="H16" s="107" t="s">
        <v>503</v>
      </c>
      <c r="I16" s="108">
        <f>SUM(I11:I15)</f>
        <v>105226225.21000001</v>
      </c>
    </row>
    <row r="17" spans="1:9" x14ac:dyDescent="0.25">
      <c r="A17" s="102" t="s">
        <v>504</v>
      </c>
      <c r="B17" s="102" t="s">
        <v>461</v>
      </c>
      <c r="C17" s="102" t="s">
        <v>505</v>
      </c>
      <c r="D17" s="102" t="s">
        <v>5</v>
      </c>
      <c r="E17" s="102" t="s">
        <v>506</v>
      </c>
      <c r="F17" s="103">
        <v>555788.68000000005</v>
      </c>
      <c r="H17" s="102" t="s">
        <v>123</v>
      </c>
      <c r="I17" s="104">
        <f>F27+F98</f>
        <v>2809180.12</v>
      </c>
    </row>
    <row r="18" spans="1:9" x14ac:dyDescent="0.25">
      <c r="A18" s="102" t="s">
        <v>507</v>
      </c>
      <c r="B18" s="102" t="s">
        <v>461</v>
      </c>
      <c r="C18" s="102" t="s">
        <v>508</v>
      </c>
      <c r="D18" s="102" t="s">
        <v>27</v>
      </c>
      <c r="E18" s="102" t="s">
        <v>509</v>
      </c>
      <c r="F18" s="103">
        <v>1081655.58</v>
      </c>
      <c r="H18" s="105" t="s">
        <v>477</v>
      </c>
      <c r="I18" s="106">
        <f>SUM(I16:I17)</f>
        <v>108035405.33000001</v>
      </c>
    </row>
    <row r="19" spans="1:9" x14ac:dyDescent="0.25">
      <c r="A19" s="102" t="s">
        <v>510</v>
      </c>
      <c r="B19" s="102" t="s">
        <v>461</v>
      </c>
      <c r="C19" s="102" t="s">
        <v>511</v>
      </c>
      <c r="D19" s="102" t="s">
        <v>27</v>
      </c>
      <c r="E19" s="102" t="s">
        <v>512</v>
      </c>
      <c r="F19" s="103">
        <v>594402.67000000004</v>
      </c>
    </row>
    <row r="20" spans="1:9" x14ac:dyDescent="0.25">
      <c r="A20" s="102" t="s">
        <v>513</v>
      </c>
      <c r="B20" s="102" t="s">
        <v>461</v>
      </c>
      <c r="C20" s="102" t="s">
        <v>514</v>
      </c>
      <c r="D20" s="102" t="s">
        <v>27</v>
      </c>
      <c r="E20" s="102" t="s">
        <v>515</v>
      </c>
      <c r="F20" s="103">
        <v>880209.53</v>
      </c>
    </row>
    <row r="21" spans="1:9" x14ac:dyDescent="0.25">
      <c r="A21" s="102" t="s">
        <v>516</v>
      </c>
      <c r="B21" s="102" t="s">
        <v>479</v>
      </c>
      <c r="C21" s="102" t="s">
        <v>517</v>
      </c>
      <c r="D21" s="102" t="s">
        <v>52</v>
      </c>
      <c r="E21" s="102" t="s">
        <v>518</v>
      </c>
      <c r="F21" s="103">
        <v>379284.72</v>
      </c>
    </row>
    <row r="22" spans="1:9" x14ac:dyDescent="0.25">
      <c r="A22" s="102" t="s">
        <v>519</v>
      </c>
      <c r="B22" s="102" t="s">
        <v>461</v>
      </c>
      <c r="C22" s="102" t="s">
        <v>520</v>
      </c>
      <c r="D22" s="102" t="s">
        <v>19</v>
      </c>
      <c r="E22" s="102" t="s">
        <v>521</v>
      </c>
      <c r="F22" s="103">
        <v>2447647.58</v>
      </c>
    </row>
    <row r="23" spans="1:9" x14ac:dyDescent="0.25">
      <c r="A23" s="102" t="s">
        <v>522</v>
      </c>
      <c r="B23" s="102" t="s">
        <v>461</v>
      </c>
      <c r="C23" s="102" t="s">
        <v>523</v>
      </c>
      <c r="D23" s="102" t="s">
        <v>19</v>
      </c>
      <c r="E23" s="102" t="s">
        <v>524</v>
      </c>
      <c r="F23" s="103">
        <v>677330.73</v>
      </c>
    </row>
    <row r="24" spans="1:9" x14ac:dyDescent="0.25">
      <c r="A24" s="102" t="s">
        <v>525</v>
      </c>
      <c r="B24" s="102" t="s">
        <v>461</v>
      </c>
      <c r="C24" s="102" t="s">
        <v>526</v>
      </c>
      <c r="D24" s="102" t="s">
        <v>21</v>
      </c>
      <c r="E24" s="102" t="s">
        <v>527</v>
      </c>
      <c r="F24" s="103">
        <v>1798046.56</v>
      </c>
    </row>
    <row r="25" spans="1:9" x14ac:dyDescent="0.25">
      <c r="A25" s="102" t="s">
        <v>528</v>
      </c>
      <c r="B25" s="102" t="s">
        <v>461</v>
      </c>
      <c r="C25" s="102" t="s">
        <v>529</v>
      </c>
      <c r="D25" s="102" t="s">
        <v>21</v>
      </c>
      <c r="E25" s="102" t="s">
        <v>530</v>
      </c>
      <c r="F25" s="103">
        <v>506216.33</v>
      </c>
    </row>
    <row r="26" spans="1:9" x14ac:dyDescent="0.25">
      <c r="A26" s="102" t="s">
        <v>531</v>
      </c>
      <c r="B26" s="102" t="s">
        <v>461</v>
      </c>
      <c r="C26" s="102" t="s">
        <v>532</v>
      </c>
      <c r="D26" s="102" t="s">
        <v>19</v>
      </c>
      <c r="E26" s="102" t="s">
        <v>533</v>
      </c>
      <c r="F26" s="103">
        <v>1237435.43</v>
      </c>
    </row>
    <row r="27" spans="1:9" x14ac:dyDescent="0.25">
      <c r="A27" s="102" t="s">
        <v>534</v>
      </c>
      <c r="B27" s="102" t="s">
        <v>466</v>
      </c>
      <c r="C27" s="102" t="s">
        <v>535</v>
      </c>
      <c r="D27" s="102" t="s">
        <v>123</v>
      </c>
      <c r="E27" s="102" t="s">
        <v>264</v>
      </c>
      <c r="F27" s="103">
        <v>2768635.56</v>
      </c>
    </row>
    <row r="28" spans="1:9" x14ac:dyDescent="0.25">
      <c r="A28" s="102" t="s">
        <v>536</v>
      </c>
      <c r="B28" s="102" t="s">
        <v>461</v>
      </c>
      <c r="C28" s="102" t="s">
        <v>537</v>
      </c>
      <c r="D28" s="102" t="s">
        <v>21</v>
      </c>
      <c r="E28" s="102" t="s">
        <v>538</v>
      </c>
      <c r="F28" s="103">
        <v>480359.43</v>
      </c>
    </row>
    <row r="29" spans="1:9" x14ac:dyDescent="0.25">
      <c r="A29" s="102" t="s">
        <v>539</v>
      </c>
      <c r="B29" s="102" t="s">
        <v>461</v>
      </c>
      <c r="C29" s="102" t="s">
        <v>540</v>
      </c>
      <c r="D29" s="102" t="s">
        <v>21</v>
      </c>
      <c r="E29" s="102" t="s">
        <v>527</v>
      </c>
      <c r="F29" s="103">
        <v>1952792.41</v>
      </c>
    </row>
    <row r="30" spans="1:9" x14ac:dyDescent="0.25">
      <c r="A30" s="102" t="s">
        <v>541</v>
      </c>
      <c r="B30" s="102" t="s">
        <v>461</v>
      </c>
      <c r="C30" s="102" t="s">
        <v>542</v>
      </c>
      <c r="D30" s="102" t="s">
        <v>27</v>
      </c>
      <c r="E30" s="102" t="s">
        <v>543</v>
      </c>
      <c r="F30" s="103">
        <v>774507.18</v>
      </c>
    </row>
    <row r="31" spans="1:9" x14ac:dyDescent="0.25">
      <c r="A31" s="102" t="s">
        <v>544</v>
      </c>
      <c r="B31" s="102" t="s">
        <v>461</v>
      </c>
      <c r="C31" s="102" t="s">
        <v>380</v>
      </c>
      <c r="D31" s="102" t="s">
        <v>21</v>
      </c>
      <c r="E31" s="102" t="s">
        <v>545</v>
      </c>
      <c r="F31" s="103">
        <v>754030.6</v>
      </c>
    </row>
    <row r="32" spans="1:9" x14ac:dyDescent="0.25">
      <c r="A32" s="102" t="s">
        <v>546</v>
      </c>
      <c r="B32" s="102" t="s">
        <v>479</v>
      </c>
      <c r="C32" s="102" t="s">
        <v>547</v>
      </c>
      <c r="D32" s="102" t="s">
        <v>5</v>
      </c>
      <c r="E32" s="102" t="s">
        <v>500</v>
      </c>
      <c r="F32" s="103">
        <v>559287.03</v>
      </c>
    </row>
    <row r="33" spans="1:6" x14ac:dyDescent="0.25">
      <c r="A33" s="102" t="s">
        <v>548</v>
      </c>
      <c r="B33" s="102" t="s">
        <v>461</v>
      </c>
      <c r="C33" s="102" t="s">
        <v>549</v>
      </c>
      <c r="D33" s="102" t="s">
        <v>52</v>
      </c>
      <c r="E33" s="102" t="s">
        <v>550</v>
      </c>
      <c r="F33" s="103">
        <v>2895360.65</v>
      </c>
    </row>
    <row r="34" spans="1:6" x14ac:dyDescent="0.25">
      <c r="A34" s="102" t="s">
        <v>551</v>
      </c>
      <c r="B34" s="102" t="s">
        <v>461</v>
      </c>
      <c r="C34" s="102" t="s">
        <v>552</v>
      </c>
      <c r="D34" s="102" t="s">
        <v>21</v>
      </c>
      <c r="E34" s="102" t="s">
        <v>553</v>
      </c>
      <c r="F34" s="103">
        <v>658758.5</v>
      </c>
    </row>
    <row r="35" spans="1:6" x14ac:dyDescent="0.25">
      <c r="A35" s="102" t="s">
        <v>554</v>
      </c>
      <c r="B35" s="102" t="s">
        <v>461</v>
      </c>
      <c r="C35" s="102" t="s">
        <v>555</v>
      </c>
      <c r="D35" s="102" t="s">
        <v>21</v>
      </c>
      <c r="E35" s="102" t="s">
        <v>469</v>
      </c>
      <c r="F35" s="103">
        <v>1454758.87</v>
      </c>
    </row>
    <row r="36" spans="1:6" x14ac:dyDescent="0.25">
      <c r="A36" s="102" t="s">
        <v>556</v>
      </c>
      <c r="B36" s="102" t="s">
        <v>466</v>
      </c>
      <c r="C36" s="102" t="s">
        <v>557</v>
      </c>
      <c r="D36" s="102" t="s">
        <v>5</v>
      </c>
      <c r="E36" s="102" t="s">
        <v>5</v>
      </c>
      <c r="F36" s="103">
        <v>2985409.9</v>
      </c>
    </row>
    <row r="37" spans="1:6" x14ac:dyDescent="0.25">
      <c r="A37" s="102" t="s">
        <v>558</v>
      </c>
      <c r="B37" s="102" t="s">
        <v>461</v>
      </c>
      <c r="C37" s="102" t="s">
        <v>380</v>
      </c>
      <c r="D37" s="102" t="s">
        <v>5</v>
      </c>
      <c r="E37" s="102" t="s">
        <v>559</v>
      </c>
      <c r="F37" s="103">
        <v>571730.56000000006</v>
      </c>
    </row>
    <row r="38" spans="1:6" x14ac:dyDescent="0.25">
      <c r="A38" s="102" t="s">
        <v>560</v>
      </c>
      <c r="B38" s="102" t="s">
        <v>461</v>
      </c>
      <c r="C38" s="102" t="s">
        <v>561</v>
      </c>
      <c r="D38" s="102" t="s">
        <v>19</v>
      </c>
      <c r="E38" s="102" t="s">
        <v>562</v>
      </c>
      <c r="F38" s="103">
        <v>608483.79</v>
      </c>
    </row>
    <row r="39" spans="1:6" x14ac:dyDescent="0.25">
      <c r="A39" s="102" t="s">
        <v>563</v>
      </c>
      <c r="B39" s="102" t="s">
        <v>461</v>
      </c>
      <c r="C39" s="102" t="s">
        <v>564</v>
      </c>
      <c r="D39" s="102" t="s">
        <v>5</v>
      </c>
      <c r="E39" s="102" t="s">
        <v>565</v>
      </c>
      <c r="F39" s="103">
        <v>647528.21</v>
      </c>
    </row>
    <row r="40" spans="1:6" x14ac:dyDescent="0.25">
      <c r="A40" s="102" t="s">
        <v>566</v>
      </c>
      <c r="B40" s="102" t="s">
        <v>466</v>
      </c>
      <c r="C40" s="102" t="s">
        <v>567</v>
      </c>
      <c r="D40" s="102" t="s">
        <v>27</v>
      </c>
      <c r="E40" s="102" t="s">
        <v>59</v>
      </c>
      <c r="F40" s="103">
        <v>9259398.0299999993</v>
      </c>
    </row>
    <row r="41" spans="1:6" x14ac:dyDescent="0.25">
      <c r="A41" s="102" t="s">
        <v>568</v>
      </c>
      <c r="B41" s="102" t="s">
        <v>461</v>
      </c>
      <c r="C41" s="102" t="s">
        <v>404</v>
      </c>
      <c r="D41" s="102" t="s">
        <v>52</v>
      </c>
      <c r="E41" s="102" t="s">
        <v>569</v>
      </c>
      <c r="F41" s="103">
        <v>2808156.2</v>
      </c>
    </row>
    <row r="42" spans="1:6" x14ac:dyDescent="0.25">
      <c r="A42" s="102" t="s">
        <v>570</v>
      </c>
      <c r="B42" s="102" t="s">
        <v>461</v>
      </c>
      <c r="C42" s="102" t="s">
        <v>571</v>
      </c>
      <c r="D42" s="102" t="s">
        <v>19</v>
      </c>
      <c r="E42" s="102" t="s">
        <v>572</v>
      </c>
      <c r="F42" s="103">
        <v>484587.89</v>
      </c>
    </row>
    <row r="43" spans="1:6" x14ac:dyDescent="0.25">
      <c r="A43" s="102" t="s">
        <v>573</v>
      </c>
      <c r="B43" s="102" t="s">
        <v>461</v>
      </c>
      <c r="C43" s="102" t="s">
        <v>418</v>
      </c>
      <c r="D43" s="102" t="s">
        <v>19</v>
      </c>
      <c r="E43" s="102" t="s">
        <v>574</v>
      </c>
      <c r="F43" s="103">
        <v>624865.31000000006</v>
      </c>
    </row>
    <row r="44" spans="1:6" x14ac:dyDescent="0.25">
      <c r="A44" s="102" t="s">
        <v>575</v>
      </c>
      <c r="B44" s="102" t="s">
        <v>461</v>
      </c>
      <c r="C44" s="102" t="s">
        <v>576</v>
      </c>
      <c r="D44" s="102" t="s">
        <v>19</v>
      </c>
      <c r="E44" s="102" t="s">
        <v>577</v>
      </c>
      <c r="F44" s="103">
        <v>532928.57999999996</v>
      </c>
    </row>
    <row r="45" spans="1:6" x14ac:dyDescent="0.25">
      <c r="A45" s="102" t="s">
        <v>578</v>
      </c>
      <c r="B45" s="102" t="s">
        <v>461</v>
      </c>
      <c r="C45" s="102" t="s">
        <v>416</v>
      </c>
      <c r="D45" s="102" t="s">
        <v>19</v>
      </c>
      <c r="E45" s="102" t="s">
        <v>579</v>
      </c>
      <c r="F45" s="103">
        <v>2136027.13</v>
      </c>
    </row>
    <row r="46" spans="1:6" x14ac:dyDescent="0.25">
      <c r="A46" s="102" t="s">
        <v>580</v>
      </c>
      <c r="B46" s="102" t="s">
        <v>461</v>
      </c>
      <c r="C46" s="102" t="s">
        <v>581</v>
      </c>
      <c r="D46" s="102" t="s">
        <v>19</v>
      </c>
      <c r="E46" s="102" t="s">
        <v>582</v>
      </c>
      <c r="F46" s="103">
        <v>528904.89</v>
      </c>
    </row>
    <row r="47" spans="1:6" x14ac:dyDescent="0.25">
      <c r="A47" s="102" t="s">
        <v>583</v>
      </c>
      <c r="B47" s="102" t="s">
        <v>479</v>
      </c>
      <c r="C47" s="102" t="s">
        <v>584</v>
      </c>
      <c r="D47" s="102" t="s">
        <v>27</v>
      </c>
      <c r="E47" s="102" t="s">
        <v>585</v>
      </c>
      <c r="F47" s="103">
        <v>368044.42</v>
      </c>
    </row>
    <row r="48" spans="1:6" x14ac:dyDescent="0.25">
      <c r="A48" s="102" t="s">
        <v>586</v>
      </c>
      <c r="B48" s="102" t="s">
        <v>461</v>
      </c>
      <c r="C48" s="102" t="s">
        <v>587</v>
      </c>
      <c r="D48" s="102" t="s">
        <v>19</v>
      </c>
      <c r="E48" s="102" t="s">
        <v>588</v>
      </c>
      <c r="F48" s="103">
        <v>886827.94</v>
      </c>
    </row>
    <row r="49" spans="1:6" x14ac:dyDescent="0.25">
      <c r="A49" s="102" t="s">
        <v>589</v>
      </c>
      <c r="B49" s="102" t="s">
        <v>590</v>
      </c>
      <c r="C49" s="102" t="s">
        <v>591</v>
      </c>
      <c r="D49" s="102" t="s">
        <v>19</v>
      </c>
      <c r="E49" s="102" t="s">
        <v>579</v>
      </c>
      <c r="F49" s="103">
        <v>310373.56</v>
      </c>
    </row>
    <row r="50" spans="1:6" x14ac:dyDescent="0.25">
      <c r="A50" s="102" t="s">
        <v>592</v>
      </c>
      <c r="B50" s="102" t="s">
        <v>461</v>
      </c>
      <c r="C50" s="102" t="s">
        <v>593</v>
      </c>
      <c r="D50" s="102" t="s">
        <v>5</v>
      </c>
      <c r="E50" s="102" t="s">
        <v>481</v>
      </c>
      <c r="F50" s="103">
        <v>539923.72</v>
      </c>
    </row>
    <row r="51" spans="1:6" x14ac:dyDescent="0.25">
      <c r="A51" s="102" t="s">
        <v>594</v>
      </c>
      <c r="B51" s="102" t="s">
        <v>461</v>
      </c>
      <c r="C51" s="102" t="s">
        <v>595</v>
      </c>
      <c r="D51" s="102" t="s">
        <v>21</v>
      </c>
      <c r="E51" s="102" t="s">
        <v>596</v>
      </c>
      <c r="F51" s="103">
        <v>667397.72</v>
      </c>
    </row>
    <row r="52" spans="1:6" x14ac:dyDescent="0.25">
      <c r="A52" s="102" t="s">
        <v>597</v>
      </c>
      <c r="B52" s="102" t="s">
        <v>461</v>
      </c>
      <c r="C52" s="102" t="s">
        <v>598</v>
      </c>
      <c r="D52" s="102" t="s">
        <v>21</v>
      </c>
      <c r="E52" s="102" t="s">
        <v>599</v>
      </c>
      <c r="F52" s="103">
        <v>1949915.77</v>
      </c>
    </row>
    <row r="53" spans="1:6" x14ac:dyDescent="0.25">
      <c r="A53" s="102" t="s">
        <v>600</v>
      </c>
      <c r="B53" s="102" t="s">
        <v>601</v>
      </c>
      <c r="C53" s="102" t="s">
        <v>602</v>
      </c>
      <c r="D53" s="102" t="s">
        <v>21</v>
      </c>
      <c r="E53" s="102" t="s">
        <v>469</v>
      </c>
      <c r="F53" s="103">
        <v>3995840.9</v>
      </c>
    </row>
    <row r="54" spans="1:6" x14ac:dyDescent="0.25">
      <c r="A54" s="102" t="s">
        <v>603</v>
      </c>
      <c r="B54" s="102" t="s">
        <v>479</v>
      </c>
      <c r="C54" s="102" t="s">
        <v>604</v>
      </c>
      <c r="D54" s="102" t="s">
        <v>19</v>
      </c>
      <c r="E54" s="102" t="s">
        <v>605</v>
      </c>
      <c r="F54" s="103">
        <v>175841.35</v>
      </c>
    </row>
    <row r="55" spans="1:6" x14ac:dyDescent="0.25">
      <c r="A55" s="102" t="s">
        <v>606</v>
      </c>
      <c r="B55" s="102" t="s">
        <v>479</v>
      </c>
      <c r="C55" s="102" t="s">
        <v>607</v>
      </c>
      <c r="D55" s="102" t="s">
        <v>19</v>
      </c>
      <c r="E55" s="102" t="s">
        <v>588</v>
      </c>
      <c r="F55" s="103">
        <v>172112.05</v>
      </c>
    </row>
    <row r="56" spans="1:6" x14ac:dyDescent="0.25">
      <c r="A56" s="102" t="s">
        <v>608</v>
      </c>
      <c r="B56" s="102" t="s">
        <v>461</v>
      </c>
      <c r="C56" s="102" t="s">
        <v>609</v>
      </c>
      <c r="D56" s="102" t="s">
        <v>5</v>
      </c>
      <c r="E56" s="102" t="s">
        <v>610</v>
      </c>
      <c r="F56" s="103">
        <v>1464001.64</v>
      </c>
    </row>
    <row r="57" spans="1:6" x14ac:dyDescent="0.25">
      <c r="A57" s="102" t="s">
        <v>611</v>
      </c>
      <c r="B57" s="102" t="s">
        <v>461</v>
      </c>
      <c r="C57" s="102" t="s">
        <v>612</v>
      </c>
      <c r="D57" s="102" t="s">
        <v>5</v>
      </c>
      <c r="E57" s="102" t="s">
        <v>613</v>
      </c>
      <c r="F57" s="103">
        <v>1262678.42</v>
      </c>
    </row>
    <row r="58" spans="1:6" x14ac:dyDescent="0.25">
      <c r="A58" s="102" t="s">
        <v>614</v>
      </c>
      <c r="B58" s="102" t="s">
        <v>479</v>
      </c>
      <c r="C58" s="102" t="s">
        <v>615</v>
      </c>
      <c r="D58" s="102" t="s">
        <v>27</v>
      </c>
      <c r="E58" s="102" t="s">
        <v>616</v>
      </c>
      <c r="F58" s="103">
        <v>325186.48</v>
      </c>
    </row>
    <row r="59" spans="1:6" x14ac:dyDescent="0.25">
      <c r="A59" s="102" t="s">
        <v>617</v>
      </c>
      <c r="B59" s="102" t="s">
        <v>461</v>
      </c>
      <c r="C59" s="102" t="s">
        <v>618</v>
      </c>
      <c r="D59" s="102" t="s">
        <v>5</v>
      </c>
      <c r="E59" s="102" t="s">
        <v>619</v>
      </c>
      <c r="F59" s="103">
        <v>984150.35</v>
      </c>
    </row>
    <row r="60" spans="1:6" x14ac:dyDescent="0.25">
      <c r="A60" s="102" t="s">
        <v>620</v>
      </c>
      <c r="B60" s="102" t="s">
        <v>461</v>
      </c>
      <c r="C60" s="102" t="s">
        <v>621</v>
      </c>
      <c r="D60" s="102" t="s">
        <v>5</v>
      </c>
      <c r="E60" s="102" t="s">
        <v>622</v>
      </c>
      <c r="F60" s="103">
        <v>2034250.57</v>
      </c>
    </row>
    <row r="61" spans="1:6" x14ac:dyDescent="0.25">
      <c r="A61" s="102" t="s">
        <v>623</v>
      </c>
      <c r="B61" s="102" t="s">
        <v>461</v>
      </c>
      <c r="C61" s="102" t="s">
        <v>624</v>
      </c>
      <c r="D61" s="102" t="s">
        <v>27</v>
      </c>
      <c r="E61" s="102" t="s">
        <v>625</v>
      </c>
      <c r="F61" s="103">
        <v>707039.9</v>
      </c>
    </row>
    <row r="62" spans="1:6" x14ac:dyDescent="0.25">
      <c r="A62" s="102" t="s">
        <v>626</v>
      </c>
      <c r="B62" s="102" t="s">
        <v>461</v>
      </c>
      <c r="C62" s="102" t="s">
        <v>627</v>
      </c>
      <c r="D62" s="102" t="s">
        <v>21</v>
      </c>
      <c r="E62" s="102" t="s">
        <v>469</v>
      </c>
      <c r="F62" s="103">
        <v>907505.41</v>
      </c>
    </row>
    <row r="63" spans="1:6" x14ac:dyDescent="0.25">
      <c r="A63" s="102" t="s">
        <v>628</v>
      </c>
      <c r="B63" s="102" t="s">
        <v>461</v>
      </c>
      <c r="C63" s="102" t="s">
        <v>629</v>
      </c>
      <c r="D63" s="102" t="s">
        <v>52</v>
      </c>
      <c r="E63" s="102" t="s">
        <v>630</v>
      </c>
      <c r="F63" s="103">
        <v>635776.74</v>
      </c>
    </row>
    <row r="64" spans="1:6" x14ac:dyDescent="0.25">
      <c r="A64" s="102" t="s">
        <v>631</v>
      </c>
      <c r="B64" s="102" t="s">
        <v>461</v>
      </c>
      <c r="C64" s="102" t="s">
        <v>632</v>
      </c>
      <c r="D64" s="102" t="s">
        <v>52</v>
      </c>
      <c r="E64" s="102" t="s">
        <v>633</v>
      </c>
      <c r="F64" s="103">
        <v>1002721.3</v>
      </c>
    </row>
    <row r="65" spans="1:6" x14ac:dyDescent="0.25">
      <c r="A65" s="102" t="s">
        <v>634</v>
      </c>
      <c r="B65" s="102" t="s">
        <v>461</v>
      </c>
      <c r="C65" s="102" t="s">
        <v>635</v>
      </c>
      <c r="D65" s="102" t="s">
        <v>52</v>
      </c>
      <c r="E65" s="102" t="s">
        <v>636</v>
      </c>
      <c r="F65" s="103">
        <v>1249840.07</v>
      </c>
    </row>
    <row r="66" spans="1:6" x14ac:dyDescent="0.25">
      <c r="A66" s="102" t="s">
        <v>637</v>
      </c>
      <c r="B66" s="102" t="s">
        <v>461</v>
      </c>
      <c r="C66" s="102" t="s">
        <v>395</v>
      </c>
      <c r="D66" s="102" t="s">
        <v>52</v>
      </c>
      <c r="E66" s="102" t="s">
        <v>638</v>
      </c>
      <c r="F66" s="103">
        <v>1678993.67</v>
      </c>
    </row>
    <row r="67" spans="1:6" x14ac:dyDescent="0.25">
      <c r="A67" s="102" t="s">
        <v>639</v>
      </c>
      <c r="B67" s="102" t="s">
        <v>461</v>
      </c>
      <c r="C67" s="102" t="s">
        <v>640</v>
      </c>
      <c r="D67" s="102" t="s">
        <v>52</v>
      </c>
      <c r="E67" s="102" t="s">
        <v>518</v>
      </c>
      <c r="F67" s="103">
        <v>1468829.13</v>
      </c>
    </row>
    <row r="68" spans="1:6" x14ac:dyDescent="0.25">
      <c r="A68" s="102" t="s">
        <v>641</v>
      </c>
      <c r="B68" s="102" t="s">
        <v>642</v>
      </c>
      <c r="C68" s="102" t="s">
        <v>643</v>
      </c>
      <c r="D68" s="102" t="s">
        <v>21</v>
      </c>
      <c r="E68" s="102" t="s">
        <v>469</v>
      </c>
      <c r="F68" s="103">
        <v>680174.15</v>
      </c>
    </row>
    <row r="69" spans="1:6" x14ac:dyDescent="0.25">
      <c r="A69" s="102" t="s">
        <v>644</v>
      </c>
      <c r="B69" s="102" t="s">
        <v>642</v>
      </c>
      <c r="C69" s="102" t="s">
        <v>645</v>
      </c>
      <c r="D69" s="102" t="s">
        <v>19</v>
      </c>
      <c r="E69" s="102" t="s">
        <v>646</v>
      </c>
      <c r="F69" s="103">
        <v>358252.05</v>
      </c>
    </row>
    <row r="70" spans="1:6" x14ac:dyDescent="0.25">
      <c r="A70" s="102" t="s">
        <v>647</v>
      </c>
      <c r="B70" s="102" t="s">
        <v>642</v>
      </c>
      <c r="C70" s="102" t="s">
        <v>648</v>
      </c>
      <c r="D70" s="102" t="s">
        <v>5</v>
      </c>
      <c r="E70" s="102" t="s">
        <v>649</v>
      </c>
      <c r="F70" s="103">
        <v>1209965.92</v>
      </c>
    </row>
    <row r="71" spans="1:6" x14ac:dyDescent="0.25">
      <c r="A71" s="102" t="s">
        <v>650</v>
      </c>
      <c r="B71" s="102" t="s">
        <v>642</v>
      </c>
      <c r="C71" s="102" t="s">
        <v>651</v>
      </c>
      <c r="D71" s="102" t="s">
        <v>19</v>
      </c>
      <c r="E71" s="102" t="s">
        <v>652</v>
      </c>
      <c r="F71" s="103">
        <v>405234.28</v>
      </c>
    </row>
    <row r="72" spans="1:6" x14ac:dyDescent="0.25">
      <c r="A72" s="102" t="s">
        <v>653</v>
      </c>
      <c r="B72" s="102" t="s">
        <v>590</v>
      </c>
      <c r="C72" s="102" t="s">
        <v>654</v>
      </c>
      <c r="D72" s="102" t="s">
        <v>21</v>
      </c>
      <c r="E72" s="102" t="s">
        <v>545</v>
      </c>
      <c r="F72" s="103">
        <v>359126.11</v>
      </c>
    </row>
    <row r="73" spans="1:6" x14ac:dyDescent="0.25">
      <c r="A73" s="102" t="s">
        <v>655</v>
      </c>
      <c r="B73" s="102" t="s">
        <v>590</v>
      </c>
      <c r="C73" s="102" t="s">
        <v>656</v>
      </c>
      <c r="D73" s="102" t="s">
        <v>21</v>
      </c>
      <c r="E73" s="102" t="s">
        <v>599</v>
      </c>
      <c r="F73" s="103">
        <v>545833.18999999994</v>
      </c>
    </row>
    <row r="74" spans="1:6" x14ac:dyDescent="0.25">
      <c r="A74" s="102" t="s">
        <v>657</v>
      </c>
      <c r="B74" s="102" t="s">
        <v>590</v>
      </c>
      <c r="C74" s="102" t="s">
        <v>658</v>
      </c>
      <c r="D74" s="102" t="s">
        <v>21</v>
      </c>
      <c r="E74" s="102" t="s">
        <v>659</v>
      </c>
      <c r="F74" s="103">
        <v>171020</v>
      </c>
    </row>
    <row r="75" spans="1:6" x14ac:dyDescent="0.25">
      <c r="A75" s="102" t="s">
        <v>660</v>
      </c>
      <c r="B75" s="102" t="s">
        <v>590</v>
      </c>
      <c r="C75" s="102" t="s">
        <v>661</v>
      </c>
      <c r="D75" s="102" t="s">
        <v>27</v>
      </c>
      <c r="E75" s="102" t="s">
        <v>59</v>
      </c>
      <c r="F75" s="103">
        <v>292791.03999999998</v>
      </c>
    </row>
    <row r="76" spans="1:6" x14ac:dyDescent="0.25">
      <c r="A76" s="102" t="s">
        <v>662</v>
      </c>
      <c r="B76" s="102" t="s">
        <v>590</v>
      </c>
      <c r="C76" s="102" t="s">
        <v>663</v>
      </c>
      <c r="D76" s="102" t="s">
        <v>5</v>
      </c>
      <c r="E76" s="102" t="s">
        <v>664</v>
      </c>
      <c r="F76" s="103">
        <v>1094881.77</v>
      </c>
    </row>
    <row r="77" spans="1:6" x14ac:dyDescent="0.25">
      <c r="A77" s="102" t="s">
        <v>665</v>
      </c>
      <c r="B77" s="102" t="s">
        <v>590</v>
      </c>
      <c r="C77" s="102" t="s">
        <v>666</v>
      </c>
      <c r="D77" s="102" t="s">
        <v>5</v>
      </c>
      <c r="E77" s="102" t="s">
        <v>667</v>
      </c>
      <c r="F77" s="103">
        <v>2015996.88</v>
      </c>
    </row>
    <row r="78" spans="1:6" x14ac:dyDescent="0.25">
      <c r="A78" s="102" t="s">
        <v>668</v>
      </c>
      <c r="B78" s="102" t="s">
        <v>590</v>
      </c>
      <c r="C78" s="102" t="s">
        <v>669</v>
      </c>
      <c r="D78" s="102" t="s">
        <v>27</v>
      </c>
      <c r="E78" s="102" t="s">
        <v>625</v>
      </c>
      <c r="F78" s="103">
        <v>156893.79</v>
      </c>
    </row>
    <row r="79" spans="1:6" x14ac:dyDescent="0.25">
      <c r="A79" s="102" t="s">
        <v>670</v>
      </c>
      <c r="B79" s="102" t="s">
        <v>590</v>
      </c>
      <c r="C79" s="102" t="s">
        <v>671</v>
      </c>
      <c r="D79" s="102" t="s">
        <v>27</v>
      </c>
      <c r="E79" s="102" t="s">
        <v>672</v>
      </c>
      <c r="F79" s="103">
        <v>685876.9</v>
      </c>
    </row>
    <row r="80" spans="1:6" x14ac:dyDescent="0.25">
      <c r="A80" s="102" t="s">
        <v>673</v>
      </c>
      <c r="B80" s="102" t="s">
        <v>590</v>
      </c>
      <c r="C80" s="102" t="s">
        <v>674</v>
      </c>
      <c r="D80" s="102" t="s">
        <v>27</v>
      </c>
      <c r="E80" s="102" t="s">
        <v>675</v>
      </c>
      <c r="F80" s="103">
        <v>381974.99</v>
      </c>
    </row>
    <row r="81" spans="1:6" x14ac:dyDescent="0.25">
      <c r="A81" s="102" t="s">
        <v>676</v>
      </c>
      <c r="B81" s="102" t="s">
        <v>590</v>
      </c>
      <c r="C81" s="102" t="s">
        <v>677</v>
      </c>
      <c r="D81" s="102" t="s">
        <v>27</v>
      </c>
      <c r="E81" s="102" t="s">
        <v>515</v>
      </c>
      <c r="F81" s="103">
        <v>520533.26</v>
      </c>
    </row>
    <row r="82" spans="1:6" x14ac:dyDescent="0.25">
      <c r="A82" s="102" t="s">
        <v>678</v>
      </c>
      <c r="B82" s="102" t="s">
        <v>590</v>
      </c>
      <c r="C82" s="102" t="s">
        <v>398</v>
      </c>
      <c r="D82" s="102" t="s">
        <v>52</v>
      </c>
      <c r="E82" s="102" t="s">
        <v>399</v>
      </c>
      <c r="F82" s="103">
        <v>707608.91</v>
      </c>
    </row>
    <row r="83" spans="1:6" x14ac:dyDescent="0.25">
      <c r="A83" s="102" t="s">
        <v>679</v>
      </c>
      <c r="B83" s="102" t="s">
        <v>590</v>
      </c>
      <c r="C83" s="102" t="s">
        <v>680</v>
      </c>
      <c r="D83" s="102" t="s">
        <v>21</v>
      </c>
      <c r="E83" s="102" t="s">
        <v>476</v>
      </c>
      <c r="F83" s="103">
        <v>399985.69</v>
      </c>
    </row>
    <row r="84" spans="1:6" x14ac:dyDescent="0.25">
      <c r="A84" s="102" t="s">
        <v>681</v>
      </c>
      <c r="B84" s="102" t="s">
        <v>590</v>
      </c>
      <c r="C84" s="102" t="s">
        <v>682</v>
      </c>
      <c r="D84" s="102" t="s">
        <v>21</v>
      </c>
      <c r="E84" s="102" t="s">
        <v>683</v>
      </c>
      <c r="F84" s="103">
        <v>532510.94000000006</v>
      </c>
    </row>
    <row r="85" spans="1:6" x14ac:dyDescent="0.25">
      <c r="A85" s="102" t="s">
        <v>684</v>
      </c>
      <c r="B85" s="102" t="s">
        <v>590</v>
      </c>
      <c r="C85" s="102" t="s">
        <v>685</v>
      </c>
      <c r="D85" s="102" t="s">
        <v>21</v>
      </c>
      <c r="E85" s="102" t="s">
        <v>599</v>
      </c>
      <c r="F85" s="103">
        <v>528900.86</v>
      </c>
    </row>
    <row r="86" spans="1:6" x14ac:dyDescent="0.25">
      <c r="A86" s="102" t="s">
        <v>686</v>
      </c>
      <c r="B86" s="102" t="s">
        <v>590</v>
      </c>
      <c r="C86" s="102" t="s">
        <v>687</v>
      </c>
      <c r="D86" s="102" t="s">
        <v>19</v>
      </c>
      <c r="E86" s="102" t="s">
        <v>185</v>
      </c>
      <c r="F86" s="103">
        <v>361784.96</v>
      </c>
    </row>
    <row r="87" spans="1:6" x14ac:dyDescent="0.25">
      <c r="A87" s="102" t="s">
        <v>688</v>
      </c>
      <c r="B87" s="102" t="s">
        <v>590</v>
      </c>
      <c r="C87" s="102" t="s">
        <v>689</v>
      </c>
      <c r="D87" s="102" t="s">
        <v>19</v>
      </c>
      <c r="E87" s="102" t="s">
        <v>165</v>
      </c>
      <c r="F87" s="103">
        <v>271155.68</v>
      </c>
    </row>
    <row r="88" spans="1:6" x14ac:dyDescent="0.25">
      <c r="A88" s="102" t="s">
        <v>690</v>
      </c>
      <c r="B88" s="102" t="s">
        <v>590</v>
      </c>
      <c r="C88" s="102" t="s">
        <v>691</v>
      </c>
      <c r="D88" s="102" t="s">
        <v>19</v>
      </c>
      <c r="E88" s="102" t="s">
        <v>484</v>
      </c>
      <c r="F88" s="103">
        <v>717170.91</v>
      </c>
    </row>
    <row r="89" spans="1:6" x14ac:dyDescent="0.25">
      <c r="A89" s="102" t="s">
        <v>692</v>
      </c>
      <c r="B89" s="102" t="s">
        <v>590</v>
      </c>
      <c r="C89" s="102" t="s">
        <v>693</v>
      </c>
      <c r="D89" s="102" t="s">
        <v>5</v>
      </c>
      <c r="E89" s="102" t="s">
        <v>321</v>
      </c>
      <c r="F89" s="103">
        <v>1113256.49</v>
      </c>
    </row>
    <row r="90" spans="1:6" x14ac:dyDescent="0.25">
      <c r="A90" s="102" t="s">
        <v>694</v>
      </c>
      <c r="B90" s="102" t="s">
        <v>590</v>
      </c>
      <c r="C90" s="102" t="s">
        <v>695</v>
      </c>
      <c r="D90" s="102" t="s">
        <v>27</v>
      </c>
      <c r="E90" s="102" t="s">
        <v>696</v>
      </c>
      <c r="F90" s="103">
        <v>687688.65</v>
      </c>
    </row>
    <row r="91" spans="1:6" x14ac:dyDescent="0.25">
      <c r="A91" s="102" t="s">
        <v>697</v>
      </c>
      <c r="B91" s="102" t="s">
        <v>590</v>
      </c>
      <c r="C91" s="102" t="s">
        <v>698</v>
      </c>
      <c r="D91" s="102" t="s">
        <v>21</v>
      </c>
      <c r="E91" s="102" t="s">
        <v>699</v>
      </c>
      <c r="F91" s="103">
        <v>355388.43</v>
      </c>
    </row>
    <row r="92" spans="1:6" x14ac:dyDescent="0.25">
      <c r="A92" s="102" t="s">
        <v>700</v>
      </c>
      <c r="B92" s="102" t="s">
        <v>590</v>
      </c>
      <c r="C92" s="102" t="s">
        <v>701</v>
      </c>
      <c r="D92" s="102" t="s">
        <v>19</v>
      </c>
      <c r="E92" s="102" t="s">
        <v>702</v>
      </c>
      <c r="F92" s="103">
        <v>889427.86</v>
      </c>
    </row>
    <row r="93" spans="1:6" x14ac:dyDescent="0.25">
      <c r="A93" s="102" t="s">
        <v>703</v>
      </c>
      <c r="B93" s="102" t="s">
        <v>590</v>
      </c>
      <c r="C93" s="102" t="s">
        <v>704</v>
      </c>
      <c r="D93" s="102" t="s">
        <v>19</v>
      </c>
      <c r="E93" s="102" t="s">
        <v>484</v>
      </c>
      <c r="F93" s="103">
        <v>56664.27</v>
      </c>
    </row>
    <row r="94" spans="1:6" x14ac:dyDescent="0.25">
      <c r="A94" s="102" t="s">
        <v>705</v>
      </c>
      <c r="B94" s="102" t="s">
        <v>590</v>
      </c>
      <c r="C94" s="102" t="s">
        <v>706</v>
      </c>
      <c r="D94" s="102" t="s">
        <v>21</v>
      </c>
      <c r="E94" s="102" t="s">
        <v>707</v>
      </c>
      <c r="F94" s="103">
        <v>429707.14</v>
      </c>
    </row>
    <row r="95" spans="1:6" x14ac:dyDescent="0.25">
      <c r="A95" s="102" t="s">
        <v>708</v>
      </c>
      <c r="B95" s="102" t="s">
        <v>590</v>
      </c>
      <c r="C95" s="102" t="s">
        <v>709</v>
      </c>
      <c r="D95" s="102" t="s">
        <v>52</v>
      </c>
      <c r="E95" s="102" t="s">
        <v>710</v>
      </c>
      <c r="F95" s="103">
        <v>18924.43</v>
      </c>
    </row>
    <row r="96" spans="1:6" x14ac:dyDescent="0.25">
      <c r="A96" s="102" t="s">
        <v>711</v>
      </c>
      <c r="B96" s="102" t="s">
        <v>590</v>
      </c>
      <c r="C96" s="102" t="s">
        <v>712</v>
      </c>
      <c r="D96" s="102" t="s">
        <v>52</v>
      </c>
      <c r="E96" s="102" t="s">
        <v>633</v>
      </c>
      <c r="F96" s="103">
        <v>1111138.6300000001</v>
      </c>
    </row>
    <row r="97" spans="1:9" x14ac:dyDescent="0.25">
      <c r="A97" s="102" t="s">
        <v>713</v>
      </c>
      <c r="B97" s="102" t="s">
        <v>590</v>
      </c>
      <c r="C97" s="102" t="s">
        <v>714</v>
      </c>
      <c r="D97" s="102" t="s">
        <v>21</v>
      </c>
      <c r="E97" s="102" t="s">
        <v>469</v>
      </c>
      <c r="F97" s="103">
        <v>653887.30000000005</v>
      </c>
    </row>
    <row r="98" spans="1:9" x14ac:dyDescent="0.25">
      <c r="A98" s="102" t="s">
        <v>715</v>
      </c>
      <c r="B98" s="102" t="s">
        <v>590</v>
      </c>
      <c r="C98" s="102" t="s">
        <v>716</v>
      </c>
      <c r="D98" s="102" t="s">
        <v>123</v>
      </c>
      <c r="E98" s="102" t="s">
        <v>717</v>
      </c>
      <c r="F98" s="103">
        <v>40544.559999999998</v>
      </c>
    </row>
    <row r="99" spans="1:9" x14ac:dyDescent="0.25">
      <c r="A99" s="102" t="s">
        <v>718</v>
      </c>
      <c r="B99" s="102" t="s">
        <v>590</v>
      </c>
      <c r="C99" s="102" t="s">
        <v>719</v>
      </c>
      <c r="D99" s="102" t="s">
        <v>5</v>
      </c>
      <c r="E99" s="102" t="s">
        <v>5</v>
      </c>
      <c r="F99" s="103">
        <v>542489.82999999996</v>
      </c>
    </row>
    <row r="100" spans="1:9" x14ac:dyDescent="0.25">
      <c r="A100" s="102"/>
      <c r="B100" s="102"/>
      <c r="C100" s="102"/>
      <c r="D100" s="109" t="s">
        <v>720</v>
      </c>
      <c r="E100" s="109"/>
      <c r="F100" s="110">
        <f>SUM(F4:F99)</f>
        <v>108035405.32999997</v>
      </c>
    </row>
    <row r="101" spans="1:9" x14ac:dyDescent="0.25">
      <c r="E101" s="111"/>
      <c r="F101" s="111"/>
      <c r="G101" s="111"/>
      <c r="H101" s="111"/>
      <c r="I101" s="111"/>
    </row>
    <row r="102" spans="1:9" x14ac:dyDescent="0.25">
      <c r="E102" s="111"/>
      <c r="F102" s="111"/>
      <c r="G102" s="111"/>
      <c r="H102" s="111"/>
      <c r="I102" s="111"/>
    </row>
    <row r="103" spans="1:9" x14ac:dyDescent="0.25">
      <c r="E103" s="111"/>
      <c r="F103" s="111"/>
      <c r="G103" s="111"/>
      <c r="H103" s="111"/>
      <c r="I103" s="111"/>
    </row>
    <row r="104" spans="1:9" x14ac:dyDescent="0.25">
      <c r="E104" s="111"/>
      <c r="F104" s="111"/>
      <c r="G104" s="111"/>
      <c r="H104" s="111"/>
      <c r="I104" s="111"/>
    </row>
    <row r="105" spans="1:9" x14ac:dyDescent="0.25">
      <c r="E105" s="111"/>
      <c r="F105" s="111"/>
      <c r="G105" s="111"/>
      <c r="H105" s="111"/>
      <c r="I105" s="111"/>
    </row>
    <row r="106" spans="1:9" x14ac:dyDescent="0.25">
      <c r="E106" s="111"/>
      <c r="F106" s="111"/>
      <c r="G106" s="111"/>
      <c r="H106" s="111"/>
      <c r="I106" s="111"/>
    </row>
    <row r="107" spans="1:9" x14ac:dyDescent="0.25">
      <c r="E107" s="111"/>
      <c r="F107" s="111"/>
      <c r="G107" s="111"/>
      <c r="H107" s="111"/>
      <c r="I107" s="111"/>
    </row>
    <row r="108" spans="1:9" x14ac:dyDescent="0.25">
      <c r="E108" s="111"/>
      <c r="F108" s="111"/>
      <c r="G108" s="111"/>
      <c r="H108" s="111"/>
      <c r="I108" s="111"/>
    </row>
    <row r="109" spans="1:9" x14ac:dyDescent="0.25">
      <c r="E109" s="111"/>
      <c r="F109" s="111"/>
      <c r="G109" s="111"/>
      <c r="H109" s="111"/>
      <c r="I109" s="111"/>
    </row>
    <row r="110" spans="1:9" x14ac:dyDescent="0.25">
      <c r="E110" s="111"/>
      <c r="F110" s="111"/>
      <c r="G110" s="111"/>
      <c r="H110" s="111"/>
      <c r="I110" s="111"/>
    </row>
    <row r="111" spans="1:9" x14ac:dyDescent="0.25">
      <c r="E111" s="111"/>
      <c r="F111" s="111"/>
      <c r="G111" s="111"/>
      <c r="H111" s="111"/>
      <c r="I111" s="111"/>
    </row>
    <row r="112" spans="1:9" x14ac:dyDescent="0.25">
      <c r="E112" s="111"/>
      <c r="F112" s="111"/>
      <c r="G112" s="111"/>
      <c r="H112" s="111"/>
      <c r="I112" s="111"/>
    </row>
    <row r="113" spans="5:9" x14ac:dyDescent="0.25">
      <c r="E113" s="111"/>
      <c r="F113" s="111"/>
      <c r="G113" s="111"/>
      <c r="H113" s="111"/>
      <c r="I113" s="111"/>
    </row>
    <row r="114" spans="5:9" x14ac:dyDescent="0.25">
      <c r="E114" s="111"/>
      <c r="F114" s="111"/>
      <c r="G114" s="111"/>
      <c r="H114" s="111"/>
      <c r="I114" s="111"/>
    </row>
    <row r="115" spans="5:9" x14ac:dyDescent="0.25">
      <c r="E115" s="111"/>
      <c r="F115" s="111"/>
      <c r="G115" s="111"/>
      <c r="H115" s="111"/>
      <c r="I115" s="111"/>
    </row>
    <row r="116" spans="5:9" x14ac:dyDescent="0.25">
      <c r="E116" s="111"/>
      <c r="F116" s="111"/>
      <c r="G116" s="111"/>
      <c r="H116" s="111"/>
      <c r="I116" s="111"/>
    </row>
    <row r="117" spans="5:9" x14ac:dyDescent="0.25">
      <c r="E117" s="111"/>
      <c r="F117" s="111"/>
      <c r="G117" s="111"/>
      <c r="H117" s="111"/>
      <c r="I117" s="111"/>
    </row>
    <row r="118" spans="5:9" x14ac:dyDescent="0.25">
      <c r="E118" s="111"/>
      <c r="F118" s="111"/>
      <c r="G118" s="111"/>
      <c r="H118" s="111"/>
      <c r="I118" s="111"/>
    </row>
  </sheetData>
  <mergeCells count="2">
    <mergeCell ref="A1:H1"/>
    <mergeCell ref="A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DEC1-BB29-4BF4-8A63-3273BB86D9F7}">
  <dimension ref="A1:Q100"/>
  <sheetViews>
    <sheetView workbookViewId="0">
      <selection activeCell="I5" sqref="I5"/>
    </sheetView>
  </sheetViews>
  <sheetFormatPr defaultRowHeight="15" x14ac:dyDescent="0.25"/>
  <cols>
    <col min="1" max="1" width="7.28515625" bestFit="1" customWidth="1"/>
    <col min="2" max="2" width="5.140625" bestFit="1" customWidth="1"/>
    <col min="3" max="3" width="58.42578125" bestFit="1" customWidth="1"/>
    <col min="4" max="4" width="16.28515625" bestFit="1" customWidth="1"/>
    <col min="5" max="5" width="19.28515625" bestFit="1" customWidth="1"/>
    <col min="6" max="7" width="11.7109375" bestFit="1" customWidth="1"/>
    <col min="8" max="8" width="24" customWidth="1"/>
    <col min="9" max="10" width="11.7109375" bestFit="1" customWidth="1"/>
    <col min="12" max="12" width="21.7109375" bestFit="1" customWidth="1"/>
    <col min="13" max="17" width="12.28515625" bestFit="1" customWidth="1"/>
  </cols>
  <sheetData>
    <row r="1" spans="1:17" ht="23.25" x14ac:dyDescent="0.35">
      <c r="A1" s="127" t="s">
        <v>724</v>
      </c>
      <c r="B1" s="128"/>
      <c r="C1" s="128"/>
      <c r="D1" s="128"/>
      <c r="E1" s="128"/>
      <c r="F1" s="128"/>
      <c r="G1" s="128"/>
      <c r="H1" s="129"/>
      <c r="I1" s="101"/>
      <c r="J1" s="100"/>
      <c r="K1" s="100"/>
      <c r="L1" s="100"/>
      <c r="M1" s="100"/>
      <c r="N1" s="100"/>
      <c r="O1" s="100"/>
      <c r="P1" s="100"/>
      <c r="Q1" s="100"/>
    </row>
    <row r="2" spans="1:17" ht="70.150000000000006" customHeight="1" x14ac:dyDescent="0.25">
      <c r="A2" s="139" t="s">
        <v>722</v>
      </c>
      <c r="B2" s="139"/>
      <c r="C2" s="139"/>
      <c r="D2" s="139"/>
      <c r="E2" s="139"/>
      <c r="F2" s="139"/>
      <c r="G2" s="139"/>
      <c r="H2" s="139"/>
      <c r="I2" s="139"/>
      <c r="J2" s="100"/>
      <c r="K2" s="100"/>
      <c r="L2" s="100"/>
      <c r="M2" s="100"/>
      <c r="N2" s="100"/>
      <c r="O2" s="100"/>
      <c r="P2" s="100"/>
      <c r="Q2" s="100"/>
    </row>
    <row r="3" spans="1:17" ht="31.5" x14ac:dyDescent="0.25">
      <c r="A3" s="84" t="s">
        <v>457</v>
      </c>
      <c r="B3" s="85" t="s">
        <v>458</v>
      </c>
      <c r="C3" s="85" t="s">
        <v>2</v>
      </c>
      <c r="D3" s="85" t="s">
        <v>14</v>
      </c>
      <c r="E3" s="84" t="s">
        <v>0</v>
      </c>
      <c r="F3" s="85">
        <v>2017</v>
      </c>
      <c r="H3" s="84" t="s">
        <v>459</v>
      </c>
      <c r="I3" s="85">
        <v>2017</v>
      </c>
    </row>
    <row r="4" spans="1:17" x14ac:dyDescent="0.25">
      <c r="A4" s="102" t="s">
        <v>460</v>
      </c>
      <c r="B4" s="102" t="s">
        <v>461</v>
      </c>
      <c r="C4" s="102" t="s">
        <v>462</v>
      </c>
      <c r="D4" s="102" t="s">
        <v>5</v>
      </c>
      <c r="E4" s="102" t="s">
        <v>5</v>
      </c>
      <c r="F4" s="104">
        <v>0</v>
      </c>
      <c r="H4" s="102" t="s">
        <v>461</v>
      </c>
      <c r="I4" s="104">
        <v>2915345.3600000008</v>
      </c>
    </row>
    <row r="5" spans="1:17" x14ac:dyDescent="0.25">
      <c r="A5" s="102" t="s">
        <v>463</v>
      </c>
      <c r="B5" s="102" t="s">
        <v>461</v>
      </c>
      <c r="C5" s="102" t="s">
        <v>464</v>
      </c>
      <c r="D5" s="102" t="s">
        <v>21</v>
      </c>
      <c r="E5" s="102" t="s">
        <v>465</v>
      </c>
      <c r="F5" s="104">
        <v>0</v>
      </c>
      <c r="H5" s="102" t="s">
        <v>466</v>
      </c>
      <c r="I5" s="104">
        <v>605000.22000000009</v>
      </c>
    </row>
    <row r="6" spans="1:17" x14ac:dyDescent="0.25">
      <c r="A6" s="102" t="s">
        <v>467</v>
      </c>
      <c r="B6" s="102" t="s">
        <v>461</v>
      </c>
      <c r="C6" s="102" t="s">
        <v>468</v>
      </c>
      <c r="D6" s="102" t="s">
        <v>21</v>
      </c>
      <c r="E6" s="102" t="s">
        <v>469</v>
      </c>
      <c r="F6" s="104">
        <v>0</v>
      </c>
      <c r="H6" s="102" t="s">
        <v>470</v>
      </c>
      <c r="I6" s="104">
        <v>0</v>
      </c>
    </row>
    <row r="7" spans="1:17" x14ac:dyDescent="0.25">
      <c r="A7" s="102" t="s">
        <v>471</v>
      </c>
      <c r="B7" s="102" t="s">
        <v>461</v>
      </c>
      <c r="C7" s="102" t="s">
        <v>377</v>
      </c>
      <c r="D7" s="102" t="s">
        <v>5</v>
      </c>
      <c r="E7" s="102" t="s">
        <v>472</v>
      </c>
      <c r="F7" s="104">
        <v>0</v>
      </c>
      <c r="H7" s="102" t="s">
        <v>473</v>
      </c>
      <c r="I7" s="104">
        <v>0</v>
      </c>
    </row>
    <row r="8" spans="1:17" x14ac:dyDescent="0.25">
      <c r="A8" s="102" t="s">
        <v>474</v>
      </c>
      <c r="B8" s="102" t="s">
        <v>461</v>
      </c>
      <c r="C8" s="102" t="s">
        <v>475</v>
      </c>
      <c r="D8" s="102" t="s">
        <v>21</v>
      </c>
      <c r="E8" s="102" t="s">
        <v>476</v>
      </c>
      <c r="F8" s="104">
        <v>129302.16</v>
      </c>
      <c r="H8" s="115" t="s">
        <v>723</v>
      </c>
      <c r="I8" s="106">
        <v>3520345.580000001</v>
      </c>
    </row>
    <row r="9" spans="1:17" x14ac:dyDescent="0.25">
      <c r="A9" s="102" t="s">
        <v>478</v>
      </c>
      <c r="B9" s="102" t="s">
        <v>479</v>
      </c>
      <c r="C9" s="102" t="s">
        <v>480</v>
      </c>
      <c r="D9" s="102" t="s">
        <v>5</v>
      </c>
      <c r="E9" s="102" t="s">
        <v>481</v>
      </c>
      <c r="F9" s="104">
        <v>0</v>
      </c>
    </row>
    <row r="10" spans="1:17" ht="31.5" x14ac:dyDescent="0.25">
      <c r="A10" s="102" t="s">
        <v>482</v>
      </c>
      <c r="B10" s="102" t="s">
        <v>461</v>
      </c>
      <c r="C10" s="102" t="s">
        <v>483</v>
      </c>
      <c r="D10" s="102" t="s">
        <v>19</v>
      </c>
      <c r="E10" s="102" t="s">
        <v>484</v>
      </c>
      <c r="F10" s="104">
        <v>0</v>
      </c>
      <c r="H10" s="84" t="s">
        <v>485</v>
      </c>
      <c r="I10" s="85">
        <v>2017</v>
      </c>
    </row>
    <row r="11" spans="1:17" x14ac:dyDescent="0.25">
      <c r="A11" s="102" t="s">
        <v>486</v>
      </c>
      <c r="B11" s="102" t="s">
        <v>461</v>
      </c>
      <c r="C11" s="102" t="s">
        <v>487</v>
      </c>
      <c r="D11" s="102" t="s">
        <v>19</v>
      </c>
      <c r="E11" s="102" t="s">
        <v>488</v>
      </c>
      <c r="F11" s="104">
        <v>0</v>
      </c>
      <c r="H11" s="102" t="s">
        <v>5</v>
      </c>
      <c r="I11" s="104">
        <f>F4+F7+F9+F12+F14+F15+F16+F17+F32+F36+F37+F39+F50+F56+F57+F59+F60+F70+F76+F77+F89+F99</f>
        <v>646510.80000000005</v>
      </c>
    </row>
    <row r="12" spans="1:17" x14ac:dyDescent="0.25">
      <c r="A12" s="102" t="s">
        <v>489</v>
      </c>
      <c r="B12" s="102" t="s">
        <v>461</v>
      </c>
      <c r="C12" s="102" t="s">
        <v>490</v>
      </c>
      <c r="D12" s="102" t="s">
        <v>5</v>
      </c>
      <c r="E12" s="102" t="s">
        <v>491</v>
      </c>
      <c r="F12" s="104">
        <v>0</v>
      </c>
      <c r="H12" s="102" t="s">
        <v>52</v>
      </c>
      <c r="I12" s="104">
        <f>F21+F33+F41+F63+F64+F65+F66+F67+F82+F95+F96</f>
        <v>517208.64</v>
      </c>
    </row>
    <row r="13" spans="1:17" x14ac:dyDescent="0.25">
      <c r="A13" s="102" t="s">
        <v>492</v>
      </c>
      <c r="B13" s="102" t="s">
        <v>479</v>
      </c>
      <c r="C13" s="102" t="s">
        <v>493</v>
      </c>
      <c r="D13" s="102" t="s">
        <v>21</v>
      </c>
      <c r="E13" s="102" t="s">
        <v>494</v>
      </c>
      <c r="F13" s="104">
        <v>0</v>
      </c>
      <c r="H13" s="102" t="s">
        <v>21</v>
      </c>
      <c r="I13" s="104">
        <f>F5+F6+F8+F13+F24+F25+F28+F29+F31+F34+F35+F51+F52+F53+F62+F68+F72+F73+F74+F83+F84+F85+F91+F94+F97</f>
        <v>1234417.28</v>
      </c>
    </row>
    <row r="14" spans="1:17" x14ac:dyDescent="0.25">
      <c r="A14" s="102" t="s">
        <v>495</v>
      </c>
      <c r="B14" s="102" t="s">
        <v>461</v>
      </c>
      <c r="C14" s="102" t="s">
        <v>496</v>
      </c>
      <c r="D14" s="102" t="s">
        <v>5</v>
      </c>
      <c r="E14" s="102" t="s">
        <v>497</v>
      </c>
      <c r="F14" s="104">
        <v>0</v>
      </c>
      <c r="H14" s="102" t="s">
        <v>27</v>
      </c>
      <c r="I14" s="104">
        <f>F18+F19+F20+F30+F40+F47+F58+F61+F75+F78+F79+F80+F81+F90</f>
        <v>387906.48</v>
      </c>
    </row>
    <row r="15" spans="1:17" x14ac:dyDescent="0.25">
      <c r="A15" s="102" t="s">
        <v>498</v>
      </c>
      <c r="B15" s="102" t="s">
        <v>461</v>
      </c>
      <c r="C15" s="102" t="s">
        <v>499</v>
      </c>
      <c r="D15" s="102" t="s">
        <v>5</v>
      </c>
      <c r="E15" s="102" t="s">
        <v>500</v>
      </c>
      <c r="F15" s="104">
        <v>0</v>
      </c>
      <c r="H15" s="102" t="s">
        <v>19</v>
      </c>
      <c r="I15" s="104">
        <f>F10+F11+F22+F23+F26+F38+F42+F43+F44+F45+F46+F48+F49+F54+F55+F69+F71+F86+F87+F88+F92+F93</f>
        <v>258604.32</v>
      </c>
    </row>
    <row r="16" spans="1:17" x14ac:dyDescent="0.25">
      <c r="A16" s="102" t="s">
        <v>501</v>
      </c>
      <c r="B16" s="102" t="s">
        <v>461</v>
      </c>
      <c r="C16" s="102" t="s">
        <v>496</v>
      </c>
      <c r="D16" s="102" t="s">
        <v>5</v>
      </c>
      <c r="E16" s="102" t="s">
        <v>502</v>
      </c>
      <c r="F16" s="104">
        <v>0</v>
      </c>
      <c r="H16" s="107" t="s">
        <v>503</v>
      </c>
      <c r="I16" s="108">
        <f>SUM(I11:I15)</f>
        <v>3044647.5199999996</v>
      </c>
    </row>
    <row r="17" spans="1:9" x14ac:dyDescent="0.25">
      <c r="A17" s="102" t="s">
        <v>504</v>
      </c>
      <c r="B17" s="102" t="s">
        <v>461</v>
      </c>
      <c r="C17" s="102" t="s">
        <v>505</v>
      </c>
      <c r="D17" s="102" t="s">
        <v>5</v>
      </c>
      <c r="E17" s="102" t="s">
        <v>506</v>
      </c>
      <c r="F17" s="104">
        <v>0</v>
      </c>
      <c r="H17" s="102" t="s">
        <v>123</v>
      </c>
      <c r="I17" s="104">
        <f>F27+F98</f>
        <v>475698.06000000006</v>
      </c>
    </row>
    <row r="18" spans="1:9" x14ac:dyDescent="0.25">
      <c r="A18" s="102" t="s">
        <v>507</v>
      </c>
      <c r="B18" s="102" t="s">
        <v>461</v>
      </c>
      <c r="C18" s="102" t="s">
        <v>508</v>
      </c>
      <c r="D18" s="102" t="s">
        <v>27</v>
      </c>
      <c r="E18" s="102" t="s">
        <v>509</v>
      </c>
      <c r="F18" s="104">
        <v>129302.16</v>
      </c>
      <c r="H18" s="105" t="s">
        <v>477</v>
      </c>
      <c r="I18" s="106">
        <f>SUM(I16:I17)</f>
        <v>3520345.5799999996</v>
      </c>
    </row>
    <row r="19" spans="1:9" x14ac:dyDescent="0.25">
      <c r="A19" s="102" t="s">
        <v>510</v>
      </c>
      <c r="B19" s="102" t="s">
        <v>461</v>
      </c>
      <c r="C19" s="102" t="s">
        <v>511</v>
      </c>
      <c r="D19" s="102" t="s">
        <v>27</v>
      </c>
      <c r="E19" s="102" t="s">
        <v>512</v>
      </c>
      <c r="F19" s="104">
        <v>129302.16</v>
      </c>
    </row>
    <row r="20" spans="1:9" x14ac:dyDescent="0.25">
      <c r="A20" s="102" t="s">
        <v>513</v>
      </c>
      <c r="B20" s="102" t="s">
        <v>461</v>
      </c>
      <c r="C20" s="102" t="s">
        <v>514</v>
      </c>
      <c r="D20" s="102" t="s">
        <v>27</v>
      </c>
      <c r="E20" s="102" t="s">
        <v>515</v>
      </c>
      <c r="F20" s="104">
        <v>129302.16</v>
      </c>
    </row>
    <row r="21" spans="1:9" x14ac:dyDescent="0.25">
      <c r="A21" s="102" t="s">
        <v>516</v>
      </c>
      <c r="B21" s="102" t="s">
        <v>479</v>
      </c>
      <c r="C21" s="102" t="s">
        <v>517</v>
      </c>
      <c r="D21" s="102" t="s">
        <v>52</v>
      </c>
      <c r="E21" s="102" t="s">
        <v>518</v>
      </c>
      <c r="F21" s="104">
        <v>0</v>
      </c>
    </row>
    <row r="22" spans="1:9" x14ac:dyDescent="0.25">
      <c r="A22" s="102" t="s">
        <v>519</v>
      </c>
      <c r="B22" s="102" t="s">
        <v>461</v>
      </c>
      <c r="C22" s="102" t="s">
        <v>520</v>
      </c>
      <c r="D22" s="102" t="s">
        <v>19</v>
      </c>
      <c r="E22" s="102" t="s">
        <v>521</v>
      </c>
      <c r="F22" s="104">
        <v>0</v>
      </c>
    </row>
    <row r="23" spans="1:9" x14ac:dyDescent="0.25">
      <c r="A23" s="102" t="s">
        <v>522</v>
      </c>
      <c r="B23" s="102" t="s">
        <v>461</v>
      </c>
      <c r="C23" s="102" t="s">
        <v>523</v>
      </c>
      <c r="D23" s="102" t="s">
        <v>19</v>
      </c>
      <c r="E23" s="102" t="s">
        <v>524</v>
      </c>
      <c r="F23" s="104">
        <v>0</v>
      </c>
    </row>
    <row r="24" spans="1:9" x14ac:dyDescent="0.25">
      <c r="A24" s="102" t="s">
        <v>525</v>
      </c>
      <c r="B24" s="102" t="s">
        <v>461</v>
      </c>
      <c r="C24" s="102" t="s">
        <v>526</v>
      </c>
      <c r="D24" s="102" t="s">
        <v>21</v>
      </c>
      <c r="E24" s="102" t="s">
        <v>527</v>
      </c>
      <c r="F24" s="104">
        <v>329302.16000000003</v>
      </c>
    </row>
    <row r="25" spans="1:9" x14ac:dyDescent="0.25">
      <c r="A25" s="102" t="s">
        <v>528</v>
      </c>
      <c r="B25" s="102" t="s">
        <v>461</v>
      </c>
      <c r="C25" s="102" t="s">
        <v>529</v>
      </c>
      <c r="D25" s="102" t="s">
        <v>21</v>
      </c>
      <c r="E25" s="102" t="s">
        <v>530</v>
      </c>
      <c r="F25" s="104">
        <v>0</v>
      </c>
    </row>
    <row r="26" spans="1:9" x14ac:dyDescent="0.25">
      <c r="A26" s="102" t="s">
        <v>531</v>
      </c>
      <c r="B26" s="102" t="s">
        <v>461</v>
      </c>
      <c r="C26" s="102" t="s">
        <v>532</v>
      </c>
      <c r="D26" s="102" t="s">
        <v>19</v>
      </c>
      <c r="E26" s="102" t="s">
        <v>533</v>
      </c>
      <c r="F26" s="104">
        <v>129302.16</v>
      </c>
    </row>
    <row r="27" spans="1:9" x14ac:dyDescent="0.25">
      <c r="A27" s="102" t="s">
        <v>534</v>
      </c>
      <c r="B27" s="102" t="s">
        <v>466</v>
      </c>
      <c r="C27" s="102" t="s">
        <v>535</v>
      </c>
      <c r="D27" s="102" t="s">
        <v>123</v>
      </c>
      <c r="E27" s="102" t="s">
        <v>264</v>
      </c>
      <c r="F27" s="104">
        <v>475698.06000000006</v>
      </c>
    </row>
    <row r="28" spans="1:9" x14ac:dyDescent="0.25">
      <c r="A28" s="102" t="s">
        <v>536</v>
      </c>
      <c r="B28" s="102" t="s">
        <v>461</v>
      </c>
      <c r="C28" s="102" t="s">
        <v>537</v>
      </c>
      <c r="D28" s="102" t="s">
        <v>21</v>
      </c>
      <c r="E28" s="102" t="s">
        <v>538</v>
      </c>
      <c r="F28" s="104">
        <v>0</v>
      </c>
    </row>
    <row r="29" spans="1:9" x14ac:dyDescent="0.25">
      <c r="A29" s="102" t="s">
        <v>539</v>
      </c>
      <c r="B29" s="102" t="s">
        <v>461</v>
      </c>
      <c r="C29" s="102" t="s">
        <v>540</v>
      </c>
      <c r="D29" s="102" t="s">
        <v>21</v>
      </c>
      <c r="E29" s="102" t="s">
        <v>527</v>
      </c>
      <c r="F29" s="104">
        <v>0</v>
      </c>
    </row>
    <row r="30" spans="1:9" x14ac:dyDescent="0.25">
      <c r="A30" s="102" t="s">
        <v>541</v>
      </c>
      <c r="B30" s="102" t="s">
        <v>461</v>
      </c>
      <c r="C30" s="102" t="s">
        <v>542</v>
      </c>
      <c r="D30" s="102" t="s">
        <v>27</v>
      </c>
      <c r="E30" s="102" t="s">
        <v>543</v>
      </c>
      <c r="F30" s="104">
        <v>0</v>
      </c>
    </row>
    <row r="31" spans="1:9" x14ac:dyDescent="0.25">
      <c r="A31" s="102" t="s">
        <v>544</v>
      </c>
      <c r="B31" s="102" t="s">
        <v>461</v>
      </c>
      <c r="C31" s="102" t="s">
        <v>380</v>
      </c>
      <c r="D31" s="102" t="s">
        <v>21</v>
      </c>
      <c r="E31" s="102" t="s">
        <v>545</v>
      </c>
      <c r="F31" s="104">
        <v>129302.16</v>
      </c>
    </row>
    <row r="32" spans="1:9" x14ac:dyDescent="0.25">
      <c r="A32" s="102" t="s">
        <v>546</v>
      </c>
      <c r="B32" s="102" t="s">
        <v>479</v>
      </c>
      <c r="C32" s="102" t="s">
        <v>547</v>
      </c>
      <c r="D32" s="102" t="s">
        <v>5</v>
      </c>
      <c r="E32" s="102" t="s">
        <v>500</v>
      </c>
      <c r="F32" s="104">
        <v>0</v>
      </c>
    </row>
    <row r="33" spans="1:6" x14ac:dyDescent="0.25">
      <c r="A33" s="102" t="s">
        <v>548</v>
      </c>
      <c r="B33" s="102" t="s">
        <v>461</v>
      </c>
      <c r="C33" s="102" t="s">
        <v>549</v>
      </c>
      <c r="D33" s="102" t="s">
        <v>52</v>
      </c>
      <c r="E33" s="102" t="s">
        <v>550</v>
      </c>
      <c r="F33" s="104">
        <v>0</v>
      </c>
    </row>
    <row r="34" spans="1:6" x14ac:dyDescent="0.25">
      <c r="A34" s="102" t="s">
        <v>551</v>
      </c>
      <c r="B34" s="102" t="s">
        <v>461</v>
      </c>
      <c r="C34" s="102" t="s">
        <v>552</v>
      </c>
      <c r="D34" s="102" t="s">
        <v>21</v>
      </c>
      <c r="E34" s="102" t="s">
        <v>553</v>
      </c>
      <c r="F34" s="104">
        <v>0</v>
      </c>
    </row>
    <row r="35" spans="1:6" x14ac:dyDescent="0.25">
      <c r="A35" s="102" t="s">
        <v>554</v>
      </c>
      <c r="B35" s="102" t="s">
        <v>461</v>
      </c>
      <c r="C35" s="102" t="s">
        <v>555</v>
      </c>
      <c r="D35" s="102" t="s">
        <v>21</v>
      </c>
      <c r="E35" s="102" t="s">
        <v>469</v>
      </c>
      <c r="F35" s="104">
        <v>258604.32</v>
      </c>
    </row>
    <row r="36" spans="1:6" x14ac:dyDescent="0.25">
      <c r="A36" s="102" t="s">
        <v>556</v>
      </c>
      <c r="B36" s="102" t="s">
        <v>466</v>
      </c>
      <c r="C36" s="102" t="s">
        <v>557</v>
      </c>
      <c r="D36" s="102" t="s">
        <v>5</v>
      </c>
      <c r="E36" s="102" t="s">
        <v>5</v>
      </c>
      <c r="F36" s="104">
        <v>0</v>
      </c>
    </row>
    <row r="37" spans="1:6" x14ac:dyDescent="0.25">
      <c r="A37" s="102" t="s">
        <v>558</v>
      </c>
      <c r="B37" s="102" t="s">
        <v>461</v>
      </c>
      <c r="C37" s="102" t="s">
        <v>380</v>
      </c>
      <c r="D37" s="102" t="s">
        <v>5</v>
      </c>
      <c r="E37" s="102" t="s">
        <v>559</v>
      </c>
      <c r="F37" s="104">
        <v>129302.16</v>
      </c>
    </row>
    <row r="38" spans="1:6" x14ac:dyDescent="0.25">
      <c r="A38" s="102" t="s">
        <v>560</v>
      </c>
      <c r="B38" s="102" t="s">
        <v>461</v>
      </c>
      <c r="C38" s="102" t="s">
        <v>561</v>
      </c>
      <c r="D38" s="102" t="s">
        <v>19</v>
      </c>
      <c r="E38" s="102" t="s">
        <v>562</v>
      </c>
      <c r="F38" s="104">
        <v>129302.16</v>
      </c>
    </row>
    <row r="39" spans="1:6" x14ac:dyDescent="0.25">
      <c r="A39" s="102" t="s">
        <v>563</v>
      </c>
      <c r="B39" s="102" t="s">
        <v>461</v>
      </c>
      <c r="C39" s="102" t="s">
        <v>564</v>
      </c>
      <c r="D39" s="102" t="s">
        <v>5</v>
      </c>
      <c r="E39" s="102" t="s">
        <v>565</v>
      </c>
      <c r="F39" s="104">
        <v>129302.16</v>
      </c>
    </row>
    <row r="40" spans="1:6" x14ac:dyDescent="0.25">
      <c r="A40" s="102" t="s">
        <v>566</v>
      </c>
      <c r="B40" s="102" t="s">
        <v>466</v>
      </c>
      <c r="C40" s="102" t="s">
        <v>567</v>
      </c>
      <c r="D40" s="102" t="s">
        <v>27</v>
      </c>
      <c r="E40" s="102" t="s">
        <v>59</v>
      </c>
      <c r="F40" s="104">
        <v>0</v>
      </c>
    </row>
    <row r="41" spans="1:6" x14ac:dyDescent="0.25">
      <c r="A41" s="102" t="s">
        <v>568</v>
      </c>
      <c r="B41" s="102" t="s">
        <v>461</v>
      </c>
      <c r="C41" s="102" t="s">
        <v>404</v>
      </c>
      <c r="D41" s="102" t="s">
        <v>52</v>
      </c>
      <c r="E41" s="102" t="s">
        <v>569</v>
      </c>
      <c r="F41" s="104">
        <v>0</v>
      </c>
    </row>
    <row r="42" spans="1:6" x14ac:dyDescent="0.25">
      <c r="A42" s="102" t="s">
        <v>570</v>
      </c>
      <c r="B42" s="102" t="s">
        <v>461</v>
      </c>
      <c r="C42" s="102" t="s">
        <v>571</v>
      </c>
      <c r="D42" s="102" t="s">
        <v>19</v>
      </c>
      <c r="E42" s="102" t="s">
        <v>572</v>
      </c>
      <c r="F42" s="104">
        <v>0</v>
      </c>
    </row>
    <row r="43" spans="1:6" x14ac:dyDescent="0.25">
      <c r="A43" s="102" t="s">
        <v>573</v>
      </c>
      <c r="B43" s="102" t="s">
        <v>461</v>
      </c>
      <c r="C43" s="102" t="s">
        <v>418</v>
      </c>
      <c r="D43" s="102" t="s">
        <v>19</v>
      </c>
      <c r="E43" s="102" t="s">
        <v>574</v>
      </c>
      <c r="F43" s="104">
        <v>0</v>
      </c>
    </row>
    <row r="44" spans="1:6" x14ac:dyDescent="0.25">
      <c r="A44" s="102" t="s">
        <v>575</v>
      </c>
      <c r="B44" s="102" t="s">
        <v>461</v>
      </c>
      <c r="C44" s="102" t="s">
        <v>576</v>
      </c>
      <c r="D44" s="102" t="s">
        <v>19</v>
      </c>
      <c r="E44" s="102" t="s">
        <v>577</v>
      </c>
      <c r="F44" s="104">
        <v>0</v>
      </c>
    </row>
    <row r="45" spans="1:6" x14ac:dyDescent="0.25">
      <c r="A45" s="102" t="s">
        <v>578</v>
      </c>
      <c r="B45" s="102" t="s">
        <v>461</v>
      </c>
      <c r="C45" s="102" t="s">
        <v>416</v>
      </c>
      <c r="D45" s="102" t="s">
        <v>19</v>
      </c>
      <c r="E45" s="102" t="s">
        <v>579</v>
      </c>
      <c r="F45" s="104">
        <v>0</v>
      </c>
    </row>
    <row r="46" spans="1:6" x14ac:dyDescent="0.25">
      <c r="A46" s="102" t="s">
        <v>580</v>
      </c>
      <c r="B46" s="102" t="s">
        <v>461</v>
      </c>
      <c r="C46" s="102" t="s">
        <v>581</v>
      </c>
      <c r="D46" s="102" t="s">
        <v>19</v>
      </c>
      <c r="E46" s="102" t="s">
        <v>582</v>
      </c>
      <c r="F46" s="104">
        <v>0</v>
      </c>
    </row>
    <row r="47" spans="1:6" x14ac:dyDescent="0.25">
      <c r="A47" s="102" t="s">
        <v>583</v>
      </c>
      <c r="B47" s="102" t="s">
        <v>479</v>
      </c>
      <c r="C47" s="102" t="s">
        <v>584</v>
      </c>
      <c r="D47" s="102" t="s">
        <v>27</v>
      </c>
      <c r="E47" s="102" t="s">
        <v>585</v>
      </c>
      <c r="F47" s="104">
        <v>0</v>
      </c>
    </row>
    <row r="48" spans="1:6" x14ac:dyDescent="0.25">
      <c r="A48" s="102" t="s">
        <v>586</v>
      </c>
      <c r="B48" s="102" t="s">
        <v>461</v>
      </c>
      <c r="C48" s="102" t="s">
        <v>587</v>
      </c>
      <c r="D48" s="102" t="s">
        <v>19</v>
      </c>
      <c r="E48" s="102" t="s">
        <v>588</v>
      </c>
      <c r="F48" s="104">
        <v>0</v>
      </c>
    </row>
    <row r="49" spans="1:6" x14ac:dyDescent="0.25">
      <c r="A49" s="102" t="s">
        <v>589</v>
      </c>
      <c r="B49" s="102" t="s">
        <v>590</v>
      </c>
      <c r="C49" s="102" t="s">
        <v>591</v>
      </c>
      <c r="D49" s="102" t="s">
        <v>19</v>
      </c>
      <c r="E49" s="102" t="s">
        <v>579</v>
      </c>
      <c r="F49" s="104">
        <v>0</v>
      </c>
    </row>
    <row r="50" spans="1:6" x14ac:dyDescent="0.25">
      <c r="A50" s="102" t="s">
        <v>592</v>
      </c>
      <c r="B50" s="102" t="s">
        <v>461</v>
      </c>
      <c r="C50" s="102" t="s">
        <v>593</v>
      </c>
      <c r="D50" s="102" t="s">
        <v>5</v>
      </c>
      <c r="E50" s="102" t="s">
        <v>481</v>
      </c>
      <c r="F50" s="104">
        <v>129302.16</v>
      </c>
    </row>
    <row r="51" spans="1:6" x14ac:dyDescent="0.25">
      <c r="A51" s="102" t="s">
        <v>594</v>
      </c>
      <c r="B51" s="102" t="s">
        <v>461</v>
      </c>
      <c r="C51" s="102" t="s">
        <v>595</v>
      </c>
      <c r="D51" s="102" t="s">
        <v>21</v>
      </c>
      <c r="E51" s="102" t="s">
        <v>596</v>
      </c>
      <c r="F51" s="104">
        <v>129302.16</v>
      </c>
    </row>
    <row r="52" spans="1:6" x14ac:dyDescent="0.25">
      <c r="A52" s="102" t="s">
        <v>597</v>
      </c>
      <c r="B52" s="102" t="s">
        <v>461</v>
      </c>
      <c r="C52" s="102" t="s">
        <v>598</v>
      </c>
      <c r="D52" s="102" t="s">
        <v>21</v>
      </c>
      <c r="E52" s="102" t="s">
        <v>599</v>
      </c>
      <c r="F52" s="104">
        <v>129302.16</v>
      </c>
    </row>
    <row r="53" spans="1:6" x14ac:dyDescent="0.25">
      <c r="A53" s="102" t="s">
        <v>600</v>
      </c>
      <c r="B53" s="102" t="s">
        <v>601</v>
      </c>
      <c r="C53" s="102" t="s">
        <v>602</v>
      </c>
      <c r="D53" s="102" t="s">
        <v>21</v>
      </c>
      <c r="E53" s="102" t="s">
        <v>469</v>
      </c>
      <c r="F53" s="104">
        <v>129302.16</v>
      </c>
    </row>
    <row r="54" spans="1:6" x14ac:dyDescent="0.25">
      <c r="A54" s="102" t="s">
        <v>603</v>
      </c>
      <c r="B54" s="102" t="s">
        <v>479</v>
      </c>
      <c r="C54" s="102" t="s">
        <v>604</v>
      </c>
      <c r="D54" s="102" t="s">
        <v>19</v>
      </c>
      <c r="E54" s="102" t="s">
        <v>605</v>
      </c>
      <c r="F54" s="104">
        <v>0</v>
      </c>
    </row>
    <row r="55" spans="1:6" x14ac:dyDescent="0.25">
      <c r="A55" s="102" t="s">
        <v>606</v>
      </c>
      <c r="B55" s="102" t="s">
        <v>479</v>
      </c>
      <c r="C55" s="102" t="s">
        <v>607</v>
      </c>
      <c r="D55" s="102" t="s">
        <v>19</v>
      </c>
      <c r="E55" s="102" t="s">
        <v>588</v>
      </c>
      <c r="F55" s="104">
        <v>0</v>
      </c>
    </row>
    <row r="56" spans="1:6" x14ac:dyDescent="0.25">
      <c r="A56" s="102" t="s">
        <v>608</v>
      </c>
      <c r="B56" s="102" t="s">
        <v>461</v>
      </c>
      <c r="C56" s="102" t="s">
        <v>609</v>
      </c>
      <c r="D56" s="102" t="s">
        <v>5</v>
      </c>
      <c r="E56" s="102" t="s">
        <v>610</v>
      </c>
      <c r="F56" s="104">
        <v>0</v>
      </c>
    </row>
    <row r="57" spans="1:6" x14ac:dyDescent="0.25">
      <c r="A57" s="102" t="s">
        <v>611</v>
      </c>
      <c r="B57" s="102" t="s">
        <v>461</v>
      </c>
      <c r="C57" s="102" t="s">
        <v>612</v>
      </c>
      <c r="D57" s="102" t="s">
        <v>5</v>
      </c>
      <c r="E57" s="102" t="s">
        <v>613</v>
      </c>
      <c r="F57" s="104">
        <v>129302.16</v>
      </c>
    </row>
    <row r="58" spans="1:6" x14ac:dyDescent="0.25">
      <c r="A58" s="102" t="s">
        <v>614</v>
      </c>
      <c r="B58" s="102" t="s">
        <v>479</v>
      </c>
      <c r="C58" s="102" t="s">
        <v>615</v>
      </c>
      <c r="D58" s="102" t="s">
        <v>27</v>
      </c>
      <c r="E58" s="102" t="s">
        <v>616</v>
      </c>
      <c r="F58" s="104">
        <v>0</v>
      </c>
    </row>
    <row r="59" spans="1:6" x14ac:dyDescent="0.25">
      <c r="A59" s="102" t="s">
        <v>617</v>
      </c>
      <c r="B59" s="102" t="s">
        <v>461</v>
      </c>
      <c r="C59" s="102" t="s">
        <v>618</v>
      </c>
      <c r="D59" s="102" t="s">
        <v>5</v>
      </c>
      <c r="E59" s="102" t="s">
        <v>619</v>
      </c>
      <c r="F59" s="104">
        <v>129302.16</v>
      </c>
    </row>
    <row r="60" spans="1:6" x14ac:dyDescent="0.25">
      <c r="A60" s="102" t="s">
        <v>620</v>
      </c>
      <c r="B60" s="102" t="s">
        <v>461</v>
      </c>
      <c r="C60" s="102" t="s">
        <v>621</v>
      </c>
      <c r="D60" s="102" t="s">
        <v>5</v>
      </c>
      <c r="E60" s="102" t="s">
        <v>622</v>
      </c>
      <c r="F60" s="104">
        <v>0</v>
      </c>
    </row>
    <row r="61" spans="1:6" x14ac:dyDescent="0.25">
      <c r="A61" s="102" t="s">
        <v>623</v>
      </c>
      <c r="B61" s="102" t="s">
        <v>461</v>
      </c>
      <c r="C61" s="102" t="s">
        <v>624</v>
      </c>
      <c r="D61" s="102" t="s">
        <v>27</v>
      </c>
      <c r="E61" s="102" t="s">
        <v>625</v>
      </c>
      <c r="F61" s="104">
        <v>0</v>
      </c>
    </row>
    <row r="62" spans="1:6" x14ac:dyDescent="0.25">
      <c r="A62" s="102" t="s">
        <v>626</v>
      </c>
      <c r="B62" s="102" t="s">
        <v>461</v>
      </c>
      <c r="C62" s="102" t="s">
        <v>627</v>
      </c>
      <c r="D62" s="102" t="s">
        <v>21</v>
      </c>
      <c r="E62" s="102" t="s">
        <v>469</v>
      </c>
      <c r="F62" s="104">
        <v>0</v>
      </c>
    </row>
    <row r="63" spans="1:6" x14ac:dyDescent="0.25">
      <c r="A63" s="102" t="s">
        <v>628</v>
      </c>
      <c r="B63" s="102" t="s">
        <v>461</v>
      </c>
      <c r="C63" s="102" t="s">
        <v>629</v>
      </c>
      <c r="D63" s="102" t="s">
        <v>52</v>
      </c>
      <c r="E63" s="102" t="s">
        <v>630</v>
      </c>
      <c r="F63" s="104">
        <v>129302.16</v>
      </c>
    </row>
    <row r="64" spans="1:6" x14ac:dyDescent="0.25">
      <c r="A64" s="102" t="s">
        <v>631</v>
      </c>
      <c r="B64" s="102" t="s">
        <v>461</v>
      </c>
      <c r="C64" s="102" t="s">
        <v>632</v>
      </c>
      <c r="D64" s="102" t="s">
        <v>52</v>
      </c>
      <c r="E64" s="102" t="s">
        <v>633</v>
      </c>
      <c r="F64" s="104">
        <v>129302.16</v>
      </c>
    </row>
    <row r="65" spans="1:6" x14ac:dyDescent="0.25">
      <c r="A65" s="102" t="s">
        <v>634</v>
      </c>
      <c r="B65" s="102" t="s">
        <v>461</v>
      </c>
      <c r="C65" s="102" t="s">
        <v>635</v>
      </c>
      <c r="D65" s="102" t="s">
        <v>52</v>
      </c>
      <c r="E65" s="102" t="s">
        <v>636</v>
      </c>
      <c r="F65" s="104">
        <v>129302.16</v>
      </c>
    </row>
    <row r="66" spans="1:6" x14ac:dyDescent="0.25">
      <c r="A66" s="102" t="s">
        <v>637</v>
      </c>
      <c r="B66" s="102" t="s">
        <v>461</v>
      </c>
      <c r="C66" s="102" t="s">
        <v>395</v>
      </c>
      <c r="D66" s="102" t="s">
        <v>52</v>
      </c>
      <c r="E66" s="102" t="s">
        <v>638</v>
      </c>
      <c r="F66" s="104">
        <v>0</v>
      </c>
    </row>
    <row r="67" spans="1:6" x14ac:dyDescent="0.25">
      <c r="A67" s="102" t="s">
        <v>639</v>
      </c>
      <c r="B67" s="102" t="s">
        <v>461</v>
      </c>
      <c r="C67" s="102" t="s">
        <v>640</v>
      </c>
      <c r="D67" s="102" t="s">
        <v>52</v>
      </c>
      <c r="E67" s="102" t="s">
        <v>518</v>
      </c>
      <c r="F67" s="104">
        <v>129302.16</v>
      </c>
    </row>
    <row r="68" spans="1:6" x14ac:dyDescent="0.25">
      <c r="A68" s="102" t="s">
        <v>641</v>
      </c>
      <c r="B68" s="102" t="s">
        <v>642</v>
      </c>
      <c r="C68" s="102" t="s">
        <v>643</v>
      </c>
      <c r="D68" s="102" t="s">
        <v>21</v>
      </c>
      <c r="E68" s="102" t="s">
        <v>469</v>
      </c>
      <c r="F68" s="104">
        <v>0</v>
      </c>
    </row>
    <row r="69" spans="1:6" x14ac:dyDescent="0.25">
      <c r="A69" s="102" t="s">
        <v>644</v>
      </c>
      <c r="B69" s="102" t="s">
        <v>642</v>
      </c>
      <c r="C69" s="102" t="s">
        <v>645</v>
      </c>
      <c r="D69" s="102" t="s">
        <v>19</v>
      </c>
      <c r="E69" s="102" t="s">
        <v>646</v>
      </c>
      <c r="F69" s="104">
        <v>0</v>
      </c>
    </row>
    <row r="70" spans="1:6" x14ac:dyDescent="0.25">
      <c r="A70" s="102" t="s">
        <v>647</v>
      </c>
      <c r="B70" s="102" t="s">
        <v>642</v>
      </c>
      <c r="C70" s="102" t="s">
        <v>648</v>
      </c>
      <c r="D70" s="102" t="s">
        <v>5</v>
      </c>
      <c r="E70" s="102" t="s">
        <v>649</v>
      </c>
      <c r="F70" s="104">
        <v>0</v>
      </c>
    </row>
    <row r="71" spans="1:6" x14ac:dyDescent="0.25">
      <c r="A71" s="102" t="s">
        <v>650</v>
      </c>
      <c r="B71" s="102" t="s">
        <v>642</v>
      </c>
      <c r="C71" s="102" t="s">
        <v>651</v>
      </c>
      <c r="D71" s="102" t="s">
        <v>19</v>
      </c>
      <c r="E71" s="102" t="s">
        <v>652</v>
      </c>
      <c r="F71" s="104">
        <v>0</v>
      </c>
    </row>
    <row r="72" spans="1:6" x14ac:dyDescent="0.25">
      <c r="A72" s="102" t="s">
        <v>653</v>
      </c>
      <c r="B72" s="102" t="s">
        <v>590</v>
      </c>
      <c r="C72" s="102" t="s">
        <v>654</v>
      </c>
      <c r="D72" s="102" t="s">
        <v>21</v>
      </c>
      <c r="E72" s="102" t="s">
        <v>545</v>
      </c>
      <c r="F72" s="104">
        <v>0</v>
      </c>
    </row>
    <row r="73" spans="1:6" x14ac:dyDescent="0.25">
      <c r="A73" s="102" t="s">
        <v>655</v>
      </c>
      <c r="B73" s="102" t="s">
        <v>590</v>
      </c>
      <c r="C73" s="102" t="s">
        <v>656</v>
      </c>
      <c r="D73" s="102" t="s">
        <v>21</v>
      </c>
      <c r="E73" s="102" t="s">
        <v>599</v>
      </c>
      <c r="F73" s="104">
        <v>0</v>
      </c>
    </row>
    <row r="74" spans="1:6" x14ac:dyDescent="0.25">
      <c r="A74" s="102" t="s">
        <v>657</v>
      </c>
      <c r="B74" s="102" t="s">
        <v>590</v>
      </c>
      <c r="C74" s="102" t="s">
        <v>658</v>
      </c>
      <c r="D74" s="102" t="s">
        <v>21</v>
      </c>
      <c r="E74" s="102" t="s">
        <v>659</v>
      </c>
      <c r="F74" s="104">
        <v>0</v>
      </c>
    </row>
    <row r="75" spans="1:6" x14ac:dyDescent="0.25">
      <c r="A75" s="102" t="s">
        <v>660</v>
      </c>
      <c r="B75" s="102" t="s">
        <v>590</v>
      </c>
      <c r="C75" s="102" t="s">
        <v>661</v>
      </c>
      <c r="D75" s="102" t="s">
        <v>27</v>
      </c>
      <c r="E75" s="102" t="s">
        <v>59</v>
      </c>
      <c r="F75" s="104">
        <v>0</v>
      </c>
    </row>
    <row r="76" spans="1:6" x14ac:dyDescent="0.25">
      <c r="A76" s="102" t="s">
        <v>662</v>
      </c>
      <c r="B76" s="102" t="s">
        <v>590</v>
      </c>
      <c r="C76" s="102" t="s">
        <v>663</v>
      </c>
      <c r="D76" s="102" t="s">
        <v>5</v>
      </c>
      <c r="E76" s="102" t="s">
        <v>664</v>
      </c>
      <c r="F76" s="104">
        <v>0</v>
      </c>
    </row>
    <row r="77" spans="1:6" x14ac:dyDescent="0.25">
      <c r="A77" s="102" t="s">
        <v>665</v>
      </c>
      <c r="B77" s="102" t="s">
        <v>590</v>
      </c>
      <c r="C77" s="102" t="s">
        <v>666</v>
      </c>
      <c r="D77" s="102" t="s">
        <v>5</v>
      </c>
      <c r="E77" s="102" t="s">
        <v>667</v>
      </c>
      <c r="F77" s="104">
        <v>0</v>
      </c>
    </row>
    <row r="78" spans="1:6" x14ac:dyDescent="0.25">
      <c r="A78" s="102" t="s">
        <v>668</v>
      </c>
      <c r="B78" s="102" t="s">
        <v>590</v>
      </c>
      <c r="C78" s="102" t="s">
        <v>669</v>
      </c>
      <c r="D78" s="102" t="s">
        <v>27</v>
      </c>
      <c r="E78" s="102" t="s">
        <v>625</v>
      </c>
      <c r="F78" s="104">
        <v>0</v>
      </c>
    </row>
    <row r="79" spans="1:6" x14ac:dyDescent="0.25">
      <c r="A79" s="102" t="s">
        <v>670</v>
      </c>
      <c r="B79" s="102" t="s">
        <v>590</v>
      </c>
      <c r="C79" s="102" t="s">
        <v>671</v>
      </c>
      <c r="D79" s="102" t="s">
        <v>27</v>
      </c>
      <c r="E79" s="102" t="s">
        <v>672</v>
      </c>
      <c r="F79" s="104">
        <v>0</v>
      </c>
    </row>
    <row r="80" spans="1:6" x14ac:dyDescent="0.25">
      <c r="A80" s="102" t="s">
        <v>673</v>
      </c>
      <c r="B80" s="102" t="s">
        <v>590</v>
      </c>
      <c r="C80" s="102" t="s">
        <v>674</v>
      </c>
      <c r="D80" s="102" t="s">
        <v>27</v>
      </c>
      <c r="E80" s="102" t="s">
        <v>675</v>
      </c>
      <c r="F80" s="104">
        <v>0</v>
      </c>
    </row>
    <row r="81" spans="1:6" x14ac:dyDescent="0.25">
      <c r="A81" s="102" t="s">
        <v>676</v>
      </c>
      <c r="B81" s="102" t="s">
        <v>590</v>
      </c>
      <c r="C81" s="102" t="s">
        <v>677</v>
      </c>
      <c r="D81" s="102" t="s">
        <v>27</v>
      </c>
      <c r="E81" s="102" t="s">
        <v>515</v>
      </c>
      <c r="F81" s="104">
        <v>0</v>
      </c>
    </row>
    <row r="82" spans="1:6" x14ac:dyDescent="0.25">
      <c r="A82" s="102" t="s">
        <v>678</v>
      </c>
      <c r="B82" s="102" t="s">
        <v>590</v>
      </c>
      <c r="C82" s="102" t="s">
        <v>398</v>
      </c>
      <c r="D82" s="102" t="s">
        <v>52</v>
      </c>
      <c r="E82" s="102" t="s">
        <v>399</v>
      </c>
      <c r="F82" s="104">
        <v>0</v>
      </c>
    </row>
    <row r="83" spans="1:6" x14ac:dyDescent="0.25">
      <c r="A83" s="102" t="s">
        <v>679</v>
      </c>
      <c r="B83" s="102" t="s">
        <v>590</v>
      </c>
      <c r="C83" s="102" t="s">
        <v>680</v>
      </c>
      <c r="D83" s="102" t="s">
        <v>21</v>
      </c>
      <c r="E83" s="102" t="s">
        <v>476</v>
      </c>
      <c r="F83" s="104">
        <v>0</v>
      </c>
    </row>
    <row r="84" spans="1:6" x14ac:dyDescent="0.25">
      <c r="A84" s="102" t="s">
        <v>681</v>
      </c>
      <c r="B84" s="102" t="s">
        <v>590</v>
      </c>
      <c r="C84" s="102" t="s">
        <v>682</v>
      </c>
      <c r="D84" s="102" t="s">
        <v>21</v>
      </c>
      <c r="E84" s="102" t="s">
        <v>683</v>
      </c>
      <c r="F84" s="104">
        <v>0</v>
      </c>
    </row>
    <row r="85" spans="1:6" x14ac:dyDescent="0.25">
      <c r="A85" s="102" t="s">
        <v>684</v>
      </c>
      <c r="B85" s="102" t="s">
        <v>590</v>
      </c>
      <c r="C85" s="102" t="s">
        <v>685</v>
      </c>
      <c r="D85" s="102" t="s">
        <v>21</v>
      </c>
      <c r="E85" s="102" t="s">
        <v>599</v>
      </c>
      <c r="F85" s="104">
        <v>0</v>
      </c>
    </row>
    <row r="86" spans="1:6" x14ac:dyDescent="0.25">
      <c r="A86" s="102" t="s">
        <v>686</v>
      </c>
      <c r="B86" s="102" t="s">
        <v>590</v>
      </c>
      <c r="C86" s="102" t="s">
        <v>687</v>
      </c>
      <c r="D86" s="102" t="s">
        <v>19</v>
      </c>
      <c r="E86" s="102" t="s">
        <v>185</v>
      </c>
      <c r="F86" s="104">
        <v>0</v>
      </c>
    </row>
    <row r="87" spans="1:6" x14ac:dyDescent="0.25">
      <c r="A87" s="102" t="s">
        <v>688</v>
      </c>
      <c r="B87" s="102" t="s">
        <v>590</v>
      </c>
      <c r="C87" s="102" t="s">
        <v>689</v>
      </c>
      <c r="D87" s="102" t="s">
        <v>19</v>
      </c>
      <c r="E87" s="102" t="s">
        <v>165</v>
      </c>
      <c r="F87" s="104">
        <v>0</v>
      </c>
    </row>
    <row r="88" spans="1:6" x14ac:dyDescent="0.25">
      <c r="A88" s="102" t="s">
        <v>690</v>
      </c>
      <c r="B88" s="102" t="s">
        <v>590</v>
      </c>
      <c r="C88" s="102" t="s">
        <v>691</v>
      </c>
      <c r="D88" s="102" t="s">
        <v>19</v>
      </c>
      <c r="E88" s="102" t="s">
        <v>484</v>
      </c>
      <c r="F88" s="104">
        <v>0</v>
      </c>
    </row>
    <row r="89" spans="1:6" x14ac:dyDescent="0.25">
      <c r="A89" s="102" t="s">
        <v>692</v>
      </c>
      <c r="B89" s="102" t="s">
        <v>590</v>
      </c>
      <c r="C89" s="102" t="s">
        <v>693</v>
      </c>
      <c r="D89" s="102" t="s">
        <v>5</v>
      </c>
      <c r="E89" s="102" t="s">
        <v>321</v>
      </c>
      <c r="F89" s="104">
        <v>0</v>
      </c>
    </row>
    <row r="90" spans="1:6" x14ac:dyDescent="0.25">
      <c r="A90" s="102" t="s">
        <v>694</v>
      </c>
      <c r="B90" s="102" t="s">
        <v>590</v>
      </c>
      <c r="C90" s="102" t="s">
        <v>695</v>
      </c>
      <c r="D90" s="102" t="s">
        <v>27</v>
      </c>
      <c r="E90" s="102" t="s">
        <v>696</v>
      </c>
      <c r="F90" s="104">
        <v>0</v>
      </c>
    </row>
    <row r="91" spans="1:6" x14ac:dyDescent="0.25">
      <c r="A91" s="102" t="s">
        <v>697</v>
      </c>
      <c r="B91" s="102" t="s">
        <v>590</v>
      </c>
      <c r="C91" s="102" t="s">
        <v>698</v>
      </c>
      <c r="D91" s="102" t="s">
        <v>21</v>
      </c>
      <c r="E91" s="102" t="s">
        <v>699</v>
      </c>
      <c r="F91" s="104">
        <v>0</v>
      </c>
    </row>
    <row r="92" spans="1:6" x14ac:dyDescent="0.25">
      <c r="A92" s="102" t="s">
        <v>700</v>
      </c>
      <c r="B92" s="102" t="s">
        <v>590</v>
      </c>
      <c r="C92" s="102" t="s">
        <v>701</v>
      </c>
      <c r="D92" s="102" t="s">
        <v>19</v>
      </c>
      <c r="E92" s="102" t="s">
        <v>702</v>
      </c>
      <c r="F92" s="104">
        <v>0</v>
      </c>
    </row>
    <row r="93" spans="1:6" x14ac:dyDescent="0.25">
      <c r="A93" s="102" t="s">
        <v>703</v>
      </c>
      <c r="B93" s="102" t="s">
        <v>590</v>
      </c>
      <c r="C93" s="102" t="s">
        <v>704</v>
      </c>
      <c r="D93" s="102" t="s">
        <v>19</v>
      </c>
      <c r="E93" s="102" t="s">
        <v>484</v>
      </c>
      <c r="F93" s="104">
        <v>0</v>
      </c>
    </row>
    <row r="94" spans="1:6" x14ac:dyDescent="0.25">
      <c r="A94" s="102" t="s">
        <v>705</v>
      </c>
      <c r="B94" s="102" t="s">
        <v>590</v>
      </c>
      <c r="C94" s="102" t="s">
        <v>706</v>
      </c>
      <c r="D94" s="102" t="s">
        <v>21</v>
      </c>
      <c r="E94" s="102" t="s">
        <v>707</v>
      </c>
      <c r="F94" s="104">
        <v>0</v>
      </c>
    </row>
    <row r="95" spans="1:6" x14ac:dyDescent="0.25">
      <c r="A95" s="102" t="s">
        <v>708</v>
      </c>
      <c r="B95" s="102" t="s">
        <v>590</v>
      </c>
      <c r="C95" s="102" t="s">
        <v>709</v>
      </c>
      <c r="D95" s="102" t="s">
        <v>52</v>
      </c>
      <c r="E95" s="102" t="s">
        <v>710</v>
      </c>
      <c r="F95" s="104">
        <v>0</v>
      </c>
    </row>
    <row r="96" spans="1:6" x14ac:dyDescent="0.25">
      <c r="A96" s="102" t="s">
        <v>711</v>
      </c>
      <c r="B96" s="102" t="s">
        <v>590</v>
      </c>
      <c r="C96" s="102" t="s">
        <v>712</v>
      </c>
      <c r="D96" s="102" t="s">
        <v>52</v>
      </c>
      <c r="E96" s="102" t="s">
        <v>633</v>
      </c>
      <c r="F96" s="104">
        <v>0</v>
      </c>
    </row>
    <row r="97" spans="1:6" x14ac:dyDescent="0.25">
      <c r="A97" s="102" t="s">
        <v>713</v>
      </c>
      <c r="B97" s="102" t="s">
        <v>590</v>
      </c>
      <c r="C97" s="102" t="s">
        <v>714</v>
      </c>
      <c r="D97" s="102" t="s">
        <v>21</v>
      </c>
      <c r="E97" s="102" t="s">
        <v>469</v>
      </c>
      <c r="F97" s="104">
        <v>0</v>
      </c>
    </row>
    <row r="98" spans="1:6" x14ac:dyDescent="0.25">
      <c r="A98" s="102" t="s">
        <v>715</v>
      </c>
      <c r="B98" s="102" t="s">
        <v>590</v>
      </c>
      <c r="C98" s="102" t="s">
        <v>716</v>
      </c>
      <c r="D98" s="102" t="s">
        <v>123</v>
      </c>
      <c r="E98" s="102" t="s">
        <v>717</v>
      </c>
      <c r="F98" s="104">
        <v>0</v>
      </c>
    </row>
    <row r="99" spans="1:6" x14ac:dyDescent="0.25">
      <c r="A99" s="102" t="s">
        <v>718</v>
      </c>
      <c r="B99" s="102" t="s">
        <v>590</v>
      </c>
      <c r="C99" s="102" t="s">
        <v>719</v>
      </c>
      <c r="D99" s="102" t="s">
        <v>5</v>
      </c>
      <c r="E99" s="102" t="s">
        <v>5</v>
      </c>
      <c r="F99" s="104">
        <v>0</v>
      </c>
    </row>
    <row r="100" spans="1:6" x14ac:dyDescent="0.25">
      <c r="A100" s="102"/>
      <c r="B100" s="102"/>
      <c r="C100" s="102"/>
      <c r="D100" s="102"/>
      <c r="E100" s="109" t="s">
        <v>720</v>
      </c>
      <c r="F100" s="106">
        <f>SUM(F4:F99)</f>
        <v>3520345.5800000015</v>
      </c>
    </row>
  </sheetData>
  <mergeCells count="2">
    <mergeCell ref="A2:I2"/>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B3FC-32FB-446B-A099-8A9FCCE8C110}">
  <dimension ref="A1:B9"/>
  <sheetViews>
    <sheetView workbookViewId="0">
      <selection activeCell="A18" sqref="A18"/>
    </sheetView>
  </sheetViews>
  <sheetFormatPr defaultRowHeight="15" x14ac:dyDescent="0.25"/>
  <cols>
    <col min="1" max="1" width="63.28515625" bestFit="1" customWidth="1"/>
    <col min="2" max="2" width="13.7109375" bestFit="1" customWidth="1"/>
  </cols>
  <sheetData>
    <row r="1" spans="1:2" x14ac:dyDescent="0.25">
      <c r="A1" s="116" t="s">
        <v>725</v>
      </c>
      <c r="B1" s="116" t="s">
        <v>726</v>
      </c>
    </row>
    <row r="2" spans="1:2" x14ac:dyDescent="0.25">
      <c r="A2" s="102" t="s">
        <v>727</v>
      </c>
      <c r="B2" s="104">
        <f>'Klassieke betoelaging'!G93</f>
        <v>78961482.799999982</v>
      </c>
    </row>
    <row r="3" spans="1:2" x14ac:dyDescent="0.25">
      <c r="A3" s="117" t="s">
        <v>728</v>
      </c>
      <c r="B3" s="118">
        <f>B2</f>
        <v>78961482.799999982</v>
      </c>
    </row>
    <row r="4" spans="1:2" x14ac:dyDescent="0.25">
      <c r="A4" s="102" t="s">
        <v>732</v>
      </c>
      <c r="B4" s="104">
        <f>'Instandhoudingsforfait ZH'!I18</f>
        <v>108035405.33000001</v>
      </c>
    </row>
    <row r="5" spans="1:2" x14ac:dyDescent="0.25">
      <c r="A5" s="102" t="s">
        <v>729</v>
      </c>
      <c r="B5" s="104">
        <f>'Strategisch forfait'!I4</f>
        <v>54078892</v>
      </c>
    </row>
    <row r="6" spans="1:2" x14ac:dyDescent="0.25">
      <c r="A6" s="102" t="s">
        <v>733</v>
      </c>
      <c r="B6" s="104">
        <f>'Toestelfinanciering ZH'!I18</f>
        <v>3520345.5799999996</v>
      </c>
    </row>
    <row r="8" spans="1:2" x14ac:dyDescent="0.25">
      <c r="A8" s="119" t="s">
        <v>730</v>
      </c>
    </row>
    <row r="9" spans="1:2" x14ac:dyDescent="0.25">
      <c r="A9" t="s">
        <v>731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5" ma:contentTypeDescription="Een nieuw document maken." ma:contentTypeScope="" ma:versionID="12c46b2e2a935227034889a1b200e49e">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ea1bc6e21f561e78d56c4e9b2afd72f0"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SharedWithUsers>
  </documentManagement>
</p:properties>
</file>

<file path=customXml/itemProps1.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2.xml><?xml version="1.0" encoding="utf-8"?>
<ds:datastoreItem xmlns:ds="http://schemas.openxmlformats.org/officeDocument/2006/customXml" ds:itemID="{9E4068FA-B500-4C83-A2F4-EF09EA0DF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503C3-6C6E-4C85-9C00-FD1BF7F184B8}">
  <ds:schemaRefs>
    <ds:schemaRef ds:uri="http://purl.org/dc/terms/"/>
    <ds:schemaRef ds:uri="6f1249d8-8563-47e1-b628-fdc44376b02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9a9ec0f0-7796-43d0-ac1f-4c8c46ee0bd1"/>
    <ds:schemaRef ds:uri="ddff576a-dbbc-4494-a6a3-7f20f9e3b9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Klassieke betoelaging</vt:lpstr>
      <vt:lpstr>Strategisch forfait</vt:lpstr>
      <vt:lpstr>Instandhoudingsforfait ZH</vt:lpstr>
      <vt:lpstr>Toestelfinanciering ZH</vt:lpstr>
      <vt:lpstr>Totaal subsidies</vt:lpstr>
      <vt:lpstr>Blad16</vt:lpstr>
      <vt:lpstr>Blad17</vt:lpstr>
      <vt:lpstr>Blad1</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Cousaert, Christophe</cp:lastModifiedBy>
  <cp:lastPrinted>2017-12-20T09:27:03Z</cp:lastPrinted>
  <dcterms:created xsi:type="dcterms:W3CDTF">2011-12-02T08:11:51Z</dcterms:created>
  <dcterms:modified xsi:type="dcterms:W3CDTF">2024-01-09T13:58:43Z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MediaServiceImageTags">
    <vt:lpwstr/>
  </property>
</Properties>
</file>