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23820"/>
  <mc:AlternateContent xmlns:mc="http://schemas.openxmlformats.org/markup-compatibility/2006">
    <mc:Choice Requires="x15">
      <x15ac:absPath xmlns:x15ac="http://schemas.microsoft.com/office/spreadsheetml/2010/11/ac" url="R:\04_VZ\04_02_VZ_Team_Zorgfonds\2021\aansturing\web\"/>
    </mc:Choice>
  </mc:AlternateContent>
  <xr:revisionPtr revIDLastSave="0" documentId="13_ncr:1_{800EA2D8-99D4-44FA-B40D-3684953AE164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gina1_1" sheetId="1" r:id="rId1"/>
  </sheets>
  <calcPr calcId="191028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4" i="1" l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83" i="1"/>
  <c r="I42" i="1"/>
  <c r="I43" i="1"/>
  <c r="I44" i="1"/>
  <c r="I45" i="1"/>
  <c r="I46" i="1"/>
  <c r="H42" i="1"/>
  <c r="J42" i="1" s="1"/>
  <c r="H43" i="1"/>
  <c r="J43" i="1" s="1"/>
  <c r="H44" i="1"/>
  <c r="J44" i="1" s="1"/>
  <c r="H45" i="1"/>
  <c r="J45" i="1" s="1"/>
  <c r="H46" i="1"/>
  <c r="J46" i="1" s="1"/>
  <c r="I41" i="1"/>
  <c r="I47" i="1" s="1"/>
  <c r="H41" i="1"/>
  <c r="F53" i="1"/>
  <c r="F54" i="1"/>
  <c r="F55" i="1"/>
  <c r="F52" i="1"/>
  <c r="F56" i="1" l="1"/>
  <c r="G52" i="1" s="1"/>
  <c r="G55" i="1"/>
  <c r="G54" i="1"/>
  <c r="G53" i="1"/>
  <c r="J41" i="1"/>
  <c r="H47" i="1"/>
  <c r="J47" i="1" s="1"/>
  <c r="G56" i="1" l="1"/>
</calcChain>
</file>

<file path=xl/sharedStrings.xml><?xml version="1.0" encoding="utf-8"?>
<sst xmlns="http://schemas.openxmlformats.org/spreadsheetml/2006/main" count="198" uniqueCount="93">
  <si>
    <t>Tabel 23 - Lopende dossiers per zorgkas uitgesplitst naar zorgvorm</t>
  </si>
  <si>
    <t>Aantal</t>
  </si>
  <si>
    <t>Mantel- en</t>
  </si>
  <si>
    <t>Aandeel</t>
  </si>
  <si>
    <t>Residentiële</t>
  </si>
  <si>
    <t>Totaal</t>
  </si>
  <si>
    <t xml:space="preserve">% Mantel- </t>
  </si>
  <si>
    <t>% Residentieel</t>
  </si>
  <si>
    <t>thuiszorg</t>
  </si>
  <si>
    <t>zorgkas</t>
  </si>
  <si>
    <t>zorg</t>
  </si>
  <si>
    <t>en thuiszorg</t>
  </si>
  <si>
    <t>zk t.o.v. totaal zk</t>
  </si>
  <si>
    <t>180 - CM zorgkas</t>
  </si>
  <si>
    <t>280 - Neutrale zorgkas</t>
  </si>
  <si>
    <t>380 - Socialistische zorgkas</t>
  </si>
  <si>
    <t>480 - Liberale zorgkas</t>
  </si>
  <si>
    <t>580 - Onafhankelijke zorgkas</t>
  </si>
  <si>
    <t>680 - Vlaamse zorgkas</t>
  </si>
  <si>
    <t>Tabel 24 - Aandeel van de VT'ers* in de lopende dossiers per zorgkas uitgesplitst naar zorgvorm</t>
  </si>
  <si>
    <t>mantel-en thuiszorg</t>
  </si>
  <si>
    <t>residentiële zorg</t>
  </si>
  <si>
    <t>VT</t>
  </si>
  <si>
    <t>% VT t.o.v totaal zk</t>
  </si>
  <si>
    <t>Totaal zorgkas</t>
  </si>
  <si>
    <t>Tabel 25 - Duurtijd van de lopende dossiers in de mantel- en thuiszorg per zorgkas</t>
  </si>
  <si>
    <t>&gt;= 0 mnd en &lt;= 5 mnd</t>
  </si>
  <si>
    <t>&gt; 5 mnd en &lt;= 12 mnd</t>
  </si>
  <si>
    <t>&gt; 12 mnd en &lt;= 24 mnd</t>
  </si>
  <si>
    <t>&gt; 24 mnd en &lt;= 36 mnd</t>
  </si>
  <si>
    <t>&gt; 36 mnd</t>
  </si>
  <si>
    <t>duurtijd</t>
  </si>
  <si>
    <t>t.o.v. totaal</t>
  </si>
  <si>
    <t>voor duurtijd</t>
  </si>
  <si>
    <t>Tabel 26 - Evolutie van de lopende dossiers per zorgkas</t>
  </si>
  <si>
    <t>totaal</t>
  </si>
  <si>
    <t>jaarperiode: 2019</t>
  </si>
  <si>
    <t>jaarperiode: 2020</t>
  </si>
  <si>
    <t>groei</t>
  </si>
  <si>
    <t>Tabel 27 - Lopende dossiers per gewest uitgesplitst naar zorgvorm</t>
  </si>
  <si>
    <t>Mantel-</t>
  </si>
  <si>
    <t>% M&amp;T</t>
  </si>
  <si>
    <t>Residientiële</t>
  </si>
  <si>
    <t>% Resid</t>
  </si>
  <si>
    <t>% totaal</t>
  </si>
  <si>
    <t>Vlaanderen</t>
  </si>
  <si>
    <t>Brussel</t>
  </si>
  <si>
    <t>Buitenland</t>
  </si>
  <si>
    <t>Onbekend</t>
  </si>
  <si>
    <t>Tabel 31 - Lopende dossiers per leeftijdscategorie uitgesplitst naar zorgvorm</t>
  </si>
  <si>
    <t>% Leeftijdscategorie</t>
  </si>
  <si>
    <t>t.o.v. totaal mantel</t>
  </si>
  <si>
    <t>Residentiële zorg</t>
  </si>
  <si>
    <t>leeftijd: &lt; 26 jaar</t>
  </si>
  <si>
    <t>leeftijd: 0 - 18 jaar</t>
  </si>
  <si>
    <t>leeftijd: 19 - 25 jaar</t>
  </si>
  <si>
    <t>Totaal leeftijd &lt;26 jaar</t>
  </si>
  <si>
    <t>leeftijd: 26 - 44 jaar</t>
  </si>
  <si>
    <t>leeftijd: 45 - 64 jaar</t>
  </si>
  <si>
    <t>Totaal leeftijd 26 - 64 jaar</t>
  </si>
  <si>
    <t>leeftijd: 65 - 79 jaar</t>
  </si>
  <si>
    <t>leeftijd: 65 - 69 jaar</t>
  </si>
  <si>
    <t>leeftijd: 70 - 74 jaar</t>
  </si>
  <si>
    <t>leeftijd: 75 - 79 jaar</t>
  </si>
  <si>
    <t>Totaal leeftijd 65 - 79 jaar</t>
  </si>
  <si>
    <t>leeftijd: &gt;= 80 jaar</t>
  </si>
  <si>
    <t>leeftijd: 80 - 84 jaar</t>
  </si>
  <si>
    <t>leeftijd: 85 - 89 jaar</t>
  </si>
  <si>
    <t>leeftijd: 90 - 94 jaar</t>
  </si>
  <si>
    <t>leeftijd: 95 - 99 jaar</t>
  </si>
  <si>
    <t>leeftijd: &gt;= 100 jaar</t>
  </si>
  <si>
    <t>Totaal leeftijd &gt;= 80 jaar</t>
  </si>
  <si>
    <t>Tabel 32 - Lopende dossiers per indicatiestelling of attest mantel- en thuiszorg</t>
  </si>
  <si>
    <t>%</t>
  </si>
  <si>
    <t xml:space="preserve"> en thuiszorg</t>
  </si>
  <si>
    <t>Gemachtigde indicatiesteller</t>
  </si>
  <si>
    <t>Dienst gezinszorg en aanvullende thuiszorg</t>
  </si>
  <si>
    <t>OCMW</t>
  </si>
  <si>
    <t>Diensten maatschappelijk werk</t>
  </si>
  <si>
    <t>Lokale dienstencentra</t>
  </si>
  <si>
    <t>Dienst logistieke hulp</t>
  </si>
  <si>
    <t>Controleorgaan</t>
  </si>
  <si>
    <t>attest</t>
  </si>
  <si>
    <t>Katz Thuisverpleging</t>
  </si>
  <si>
    <t>Katz Verzorgingsinrichting</t>
  </si>
  <si>
    <t>BEL gezinszorg en aanvullende thuiszorg</t>
  </si>
  <si>
    <t>Medisch-sociale schaal IT - THAB</t>
  </si>
  <si>
    <t>Bijkomende kinderbijslag</t>
  </si>
  <si>
    <t>Kine E-attest</t>
  </si>
  <si>
    <t>Andere</t>
  </si>
  <si>
    <t>Vreemde veldinvulling</t>
  </si>
  <si>
    <t>Niet ingevuld</t>
  </si>
  <si>
    <t>Aantal dossiers zorgbudget zwaar zorgbehoevenden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</si>
</sst>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#,##0%"/>
    <numFmt numFmtId="166" formatCode="d\-mmm\-yy"/>
  </numFmts>
  <fonts count="12" x14ac:knownFonts="1">
    <font>
      <sz val="10"/>
      <color theme="1"/>
      <name val="Tahoma"/>
      <family val="2"/>
    </font>
    <font>
      <b/>
      <u/>
      <sz val="14"/>
      <color rgb="FF222222"/>
      <name val="Arial"/>
      <family val="2"/>
    </font>
    <font>
      <b/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222222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31455E"/>
      <name val="Arial"/>
      <family val="2"/>
    </font>
    <font>
      <sz val="10"/>
      <color theme="1"/>
      <name val="Arial"/>
      <family val="2"/>
    </font>
    <font>
      <sz val="10"/>
      <color theme="1"/>
      <name val="Tahoma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  <fill>
      <patternFill patternType="solid">
        <fgColor rgb="FFBDDAF3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0C0C0"/>
      </left>
      <right style="medium">
        <color rgb="FFC0C0C0"/>
      </right>
      <top/>
      <bottom/>
      <diagonal/>
    </border>
    <border>
      <left style="medium">
        <color rgb="FF93B1CD"/>
      </left>
      <right/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  <border>
      <left/>
      <right style="medium">
        <color rgb="FF93B1CD"/>
      </right>
      <top/>
      <bottom style="medium">
        <color rgb="FF93B1CD"/>
      </bottom>
      <diagonal/>
    </border>
    <border>
      <left style="medium">
        <color rgb="FFEFEFEF"/>
      </left>
      <right style="thin">
        <color indexed="64"/>
      </right>
      <top style="medium">
        <color rgb="FFC0C0C0"/>
      </top>
      <bottom style="medium">
        <color rgb="FFEFEFEF"/>
      </bottom>
      <diagonal/>
    </border>
    <border>
      <left style="medium">
        <color rgb="FFEFEFEF"/>
      </left>
      <right style="thin">
        <color indexed="64"/>
      </right>
      <top/>
      <bottom style="medium">
        <color rgb="FFEFEFEF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54">
    <xf numFmtId="0" fontId="0" fillId="0" borderId="0" xfId="0"/>
    <xf numFmtId="0" fontId="4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/>
    </xf>
    <xf numFmtId="3" fontId="6" fillId="0" borderId="4" xfId="0" applyNumberFormat="1" applyFont="1" applyBorder="1" applyAlignment="1">
      <alignment horizontal="right" vertical="top"/>
    </xf>
    <xf numFmtId="164" fontId="6" fillId="0" borderId="4" xfId="0" applyNumberFormat="1" applyFont="1" applyBorder="1" applyAlignment="1">
      <alignment horizontal="right" vertical="top"/>
    </xf>
    <xf numFmtId="3" fontId="6" fillId="0" borderId="5" xfId="0" applyNumberFormat="1" applyFont="1" applyBorder="1" applyAlignment="1">
      <alignment horizontal="right" vertical="top"/>
    </xf>
    <xf numFmtId="164" fontId="6" fillId="0" borderId="5" xfId="0" applyNumberFormat="1" applyFont="1" applyBorder="1" applyAlignment="1">
      <alignment horizontal="right" vertical="top"/>
    </xf>
    <xf numFmtId="3" fontId="3" fillId="4" borderId="7" xfId="0" applyNumberFormat="1" applyFont="1" applyFill="1" applyBorder="1" applyAlignment="1">
      <alignment horizontal="right" vertical="top"/>
    </xf>
    <xf numFmtId="164" fontId="3" fillId="4" borderId="7" xfId="0" applyNumberFormat="1" applyFont="1" applyFill="1" applyBorder="1" applyAlignment="1">
      <alignment horizontal="right" vertical="top"/>
    </xf>
    <xf numFmtId="0" fontId="5" fillId="2" borderId="12" xfId="0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center" vertical="top"/>
    </xf>
    <xf numFmtId="165" fontId="3" fillId="4" borderId="7" xfId="0" applyNumberFormat="1" applyFont="1" applyFill="1" applyBorder="1" applyAlignment="1">
      <alignment horizontal="right" vertical="top"/>
    </xf>
    <xf numFmtId="3" fontId="8" fillId="5" borderId="14" xfId="0" applyNumberFormat="1" applyFont="1" applyFill="1" applyBorder="1" applyAlignment="1">
      <alignment horizontal="left" vertical="top"/>
    </xf>
    <xf numFmtId="164" fontId="8" fillId="5" borderId="14" xfId="0" applyNumberFormat="1" applyFont="1" applyFill="1" applyBorder="1" applyAlignment="1">
      <alignment horizontal="left" vertical="top"/>
    </xf>
    <xf numFmtId="0" fontId="8" fillId="5" borderId="6" xfId="0" applyFont="1" applyFill="1" applyBorder="1" applyAlignment="1">
      <alignment horizontal="left" vertical="top"/>
    </xf>
    <xf numFmtId="0" fontId="0" fillId="0" borderId="0" xfId="0"/>
    <xf numFmtId="0" fontId="0" fillId="2" borderId="2" xfId="0" applyFill="1" applyBorder="1"/>
    <xf numFmtId="10" fontId="3" fillId="4" borderId="7" xfId="1" applyNumberFormat="1" applyFont="1" applyFill="1" applyBorder="1" applyAlignment="1">
      <alignment horizontal="right" vertical="top"/>
    </xf>
    <xf numFmtId="10" fontId="11" fillId="0" borderId="0" xfId="1" applyNumberFormat="1" applyFont="1"/>
    <xf numFmtId="10" fontId="6" fillId="0" borderId="16" xfId="1" applyNumberFormat="1" applyFont="1" applyBorder="1" applyAlignment="1">
      <alignment horizontal="right" vertical="top"/>
    </xf>
    <xf numFmtId="10" fontId="6" fillId="0" borderId="17" xfId="1" applyNumberFormat="1" applyFont="1" applyBorder="1" applyAlignment="1">
      <alignment horizontal="right" vertical="top"/>
    </xf>
    <xf numFmtId="10" fontId="8" fillId="5" borderId="14" xfId="1" applyNumberFormat="1" applyFont="1" applyFill="1" applyBorder="1" applyAlignment="1">
      <alignment horizontal="right" vertical="top"/>
    </xf>
    <xf numFmtId="10" fontId="11" fillId="0" borderId="0" xfId="1" applyNumberFormat="1" applyFont="1" applyAlignment="1">
      <alignment horizontal="right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left" vertical="top"/>
    </xf>
    <xf numFmtId="0" fontId="7" fillId="3" borderId="6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top"/>
    </xf>
    <xf numFmtId="3" fontId="8" fillId="6" borderId="14" xfId="0" applyNumberFormat="1" applyFont="1" applyFill="1" applyBorder="1" applyAlignment="1">
      <alignment horizontal="left" vertical="top"/>
    </xf>
    <xf numFmtId="164" fontId="8" fillId="6" borderId="14" xfId="0" applyNumberFormat="1" applyFont="1" applyFill="1" applyBorder="1" applyAlignment="1">
      <alignment horizontal="left" vertical="top"/>
    </xf>
    <xf numFmtId="0" fontId="1" fillId="0" borderId="0" xfId="0" applyFont="1" applyAlignment="1">
      <alignment horizontal="center" vertical="top"/>
    </xf>
    <xf numFmtId="0" fontId="0" fillId="0" borderId="0" xfId="0" applyAlignme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0" fillId="2" borderId="12" xfId="0" applyFill="1" applyBorder="1" applyAlignment="1"/>
    <xf numFmtId="0" fontId="0" fillId="2" borderId="2" xfId="0" applyFill="1" applyBorder="1" applyAlignment="1"/>
    <xf numFmtId="0" fontId="4" fillId="2" borderId="3" xfId="0" applyFont="1" applyFill="1" applyBorder="1" applyAlignment="1">
      <alignment horizontal="center" vertical="top"/>
    </xf>
    <xf numFmtId="0" fontId="0" fillId="2" borderId="8" xfId="0" applyFill="1" applyBorder="1" applyAlignment="1"/>
    <xf numFmtId="0" fontId="0" fillId="2" borderId="9" xfId="0" applyFill="1" applyBorder="1" applyAlignment="1"/>
    <xf numFmtId="0" fontId="8" fillId="5" borderId="11" xfId="0" applyFont="1" applyFill="1" applyBorder="1" applyAlignment="1">
      <alignment horizontal="left" vertical="top"/>
    </xf>
    <xf numFmtId="0" fontId="0" fillId="5" borderId="10" xfId="0" applyFill="1" applyBorder="1" applyAlignment="1"/>
    <xf numFmtId="0" fontId="0" fillId="5" borderId="6" xfId="0" applyFill="1" applyBorder="1" applyAlignment="1"/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left" vertical="top"/>
    </xf>
    <xf numFmtId="0" fontId="7" fillId="3" borderId="6" xfId="0" applyFont="1" applyFill="1" applyBorder="1" applyAlignment="1">
      <alignment horizontal="left" vertical="top"/>
    </xf>
    <xf numFmtId="0" fontId="0" fillId="3" borderId="15" xfId="0" applyFill="1" applyBorder="1" applyAlignment="1"/>
    <xf numFmtId="0" fontId="8" fillId="5" borderId="13" xfId="0" applyFont="1" applyFill="1" applyBorder="1" applyAlignment="1">
      <alignment horizontal="left" vertical="top"/>
    </xf>
    <xf numFmtId="0" fontId="0" fillId="5" borderId="14" xfId="0" applyFill="1" applyBorder="1" applyAlignment="1"/>
    <xf numFmtId="0" fontId="4" fillId="2" borderId="2" xfId="0" applyFont="1" applyFill="1" applyBorder="1" applyAlignment="1">
      <alignment horizontal="left" vertical="top"/>
    </xf>
    <xf numFmtId="0" fontId="8" fillId="5" borderId="14" xfId="0" applyFont="1" applyFill="1" applyBorder="1" applyAlignment="1">
      <alignment horizontal="left" vertical="top"/>
    </xf>
    <xf numFmtId="166" fontId="9" fillId="0" borderId="0" xfId="0" applyNumberFormat="1" applyFont="1" applyAlignment="1">
      <alignment horizontal="left" vertical="top"/>
    </xf>
    <xf numFmtId="3" fontId="9" fillId="0" borderId="0" xfId="0" applyNumberFormat="1" applyFont="1" applyAlignment="1">
      <alignment horizontal="center" vertical="top"/>
    </xf>
    <xf numFmtId="21" fontId="9" fillId="0" borderId="0" xfId="0" applyNumberFormat="1" applyFont="1" applyAlignment="1">
      <alignment horizontal="right" vertical="top"/>
    </xf>
  </cellXfs>
  <cellStyles count="2">
    <cellStyle name="Procent" xfId="1" builtinId="5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8"/>
  <sheetViews>
    <sheetView tabSelected="1" workbookViewId="0">
      <selection activeCell="L11" sqref="L11"/>
    </sheetView>
  </sheetViews>
  <sheetFormatPr defaultRowHeight="12.75" customHeight="1" x14ac:dyDescent="0.25"/>
  <cols>
    <col min="1" max="1" width="23.88671875" bestFit="1" customWidth="1"/>
    <col min="2" max="2" width="34" bestFit="1" customWidth="1"/>
    <col min="3" max="3" width="15" bestFit="1" customWidth="1"/>
    <col min="4" max="4" width="17.5546875" bestFit="1" customWidth="1"/>
    <col min="5" max="5" width="15" bestFit="1" customWidth="1"/>
    <col min="6" max="6" width="17.5546875" bestFit="1" customWidth="1"/>
    <col min="7" max="7" width="16.33203125" bestFit="1" customWidth="1"/>
    <col min="8" max="8" width="17.5546875" bestFit="1" customWidth="1"/>
    <col min="9" max="9" width="13.6640625" bestFit="1" customWidth="1"/>
    <col min="10" max="10" width="16.33203125" bestFit="1" customWidth="1"/>
    <col min="11" max="11" width="7.44140625" bestFit="1" customWidth="1"/>
    <col min="12" max="12" width="10" bestFit="1" customWidth="1"/>
    <col min="13" max="13" width="11.33203125" bestFit="1" customWidth="1"/>
    <col min="14" max="14" width="7.44140625" bestFit="1" customWidth="1"/>
    <col min="15" max="15" width="10" bestFit="1" customWidth="1"/>
    <col min="16" max="16" width="11.33203125" bestFit="1" customWidth="1"/>
    <col min="17" max="17" width="8.6640625" bestFit="1" customWidth="1"/>
  </cols>
  <sheetData>
    <row r="1" spans="1:17" ht="21" customHeight="1" x14ac:dyDescent="0.25">
      <c r="A1" s="30" t="s">
        <v>92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ht="13.2" x14ac:dyDescent="0.25">
      <c r="A2" s="32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ht="13.2" x14ac:dyDescent="0.25">
      <c r="A3" s="33" t="s">
        <v>1</v>
      </c>
      <c r="B3" s="1" t="s">
        <v>2</v>
      </c>
      <c r="C3" s="1" t="s">
        <v>3</v>
      </c>
      <c r="D3" s="1" t="s">
        <v>4</v>
      </c>
      <c r="E3" s="1" t="s">
        <v>3</v>
      </c>
      <c r="F3" s="34" t="s">
        <v>5</v>
      </c>
      <c r="G3" s="1" t="s">
        <v>3</v>
      </c>
      <c r="H3" s="2" t="s">
        <v>6</v>
      </c>
      <c r="I3" s="2" t="s">
        <v>7</v>
      </c>
      <c r="J3" s="16"/>
      <c r="K3" s="16"/>
      <c r="L3" s="16"/>
      <c r="M3" s="16"/>
      <c r="N3" s="16"/>
      <c r="O3" s="16"/>
      <c r="P3" s="16"/>
      <c r="Q3" s="16"/>
    </row>
    <row r="4" spans="1:17" ht="13.2" x14ac:dyDescent="0.25">
      <c r="A4" s="31"/>
      <c r="B4" s="11" t="s">
        <v>8</v>
      </c>
      <c r="C4" s="11" t="s">
        <v>9</v>
      </c>
      <c r="D4" s="11" t="s">
        <v>10</v>
      </c>
      <c r="E4" s="11" t="s">
        <v>9</v>
      </c>
      <c r="F4" s="35"/>
      <c r="G4" s="11" t="s">
        <v>9</v>
      </c>
      <c r="H4" s="10" t="s">
        <v>11</v>
      </c>
      <c r="I4" s="10" t="s">
        <v>12</v>
      </c>
      <c r="J4" s="16"/>
      <c r="K4" s="16"/>
      <c r="L4" s="16"/>
      <c r="M4" s="16"/>
      <c r="N4" s="16"/>
      <c r="O4" s="16"/>
      <c r="P4" s="16"/>
      <c r="Q4" s="16"/>
    </row>
    <row r="5" spans="1:17" ht="13.2" x14ac:dyDescent="0.25">
      <c r="A5" s="31"/>
      <c r="B5" s="17"/>
      <c r="C5" s="17"/>
      <c r="D5" s="17"/>
      <c r="E5" s="17"/>
      <c r="F5" s="36"/>
      <c r="G5" s="17"/>
      <c r="H5" s="3" t="s">
        <v>12</v>
      </c>
      <c r="I5" s="17"/>
      <c r="J5" s="16"/>
      <c r="K5" s="16"/>
      <c r="L5" s="16"/>
      <c r="M5" s="16"/>
      <c r="N5" s="16"/>
      <c r="O5" s="16"/>
      <c r="P5" s="16"/>
      <c r="Q5" s="16"/>
    </row>
    <row r="6" spans="1:17" ht="13.2" x14ac:dyDescent="0.25">
      <c r="A6" s="25" t="s">
        <v>13</v>
      </c>
      <c r="B6" s="4">
        <v>99762</v>
      </c>
      <c r="C6" s="5">
        <v>0.51978867075099999</v>
      </c>
      <c r="D6" s="4">
        <v>44689</v>
      </c>
      <c r="E6" s="5">
        <v>0.57410619082400005</v>
      </c>
      <c r="F6" s="6">
        <v>144451</v>
      </c>
      <c r="G6" s="5">
        <v>0.53546179999999999</v>
      </c>
      <c r="H6" s="7">
        <v>0.69062865608400004</v>
      </c>
      <c r="I6" s="7">
        <v>0.30937134391499999</v>
      </c>
      <c r="J6" s="16"/>
      <c r="K6" s="16"/>
      <c r="L6" s="16"/>
      <c r="M6" s="16"/>
      <c r="N6" s="16"/>
      <c r="O6" s="16"/>
      <c r="P6" s="16"/>
      <c r="Q6" s="16"/>
    </row>
    <row r="7" spans="1:17" ht="13.2" x14ac:dyDescent="0.25">
      <c r="A7" s="27" t="s">
        <v>14</v>
      </c>
      <c r="B7" s="4">
        <v>5611</v>
      </c>
      <c r="C7" s="5">
        <v>2.9234921428000001E-2</v>
      </c>
      <c r="D7" s="4">
        <v>2009</v>
      </c>
      <c r="E7" s="5">
        <v>2.5809020952000002E-2</v>
      </c>
      <c r="F7" s="6">
        <v>7620</v>
      </c>
      <c r="G7" s="5">
        <v>2.8246400000000001E-2</v>
      </c>
      <c r="H7" s="7">
        <v>0.73635170603599998</v>
      </c>
      <c r="I7" s="7">
        <v>0.26364829396299999</v>
      </c>
      <c r="J7" s="16"/>
      <c r="K7" s="16"/>
      <c r="L7" s="16"/>
      <c r="M7" s="16"/>
      <c r="N7" s="16"/>
      <c r="O7" s="16"/>
      <c r="P7" s="16"/>
      <c r="Q7" s="16"/>
    </row>
    <row r="8" spans="1:17" ht="13.2" x14ac:dyDescent="0.25">
      <c r="A8" s="27" t="s">
        <v>15</v>
      </c>
      <c r="B8" s="4">
        <v>50215</v>
      </c>
      <c r="C8" s="5">
        <v>0.26163457129700002</v>
      </c>
      <c r="D8" s="4">
        <v>15722</v>
      </c>
      <c r="E8" s="5">
        <v>0.20197582250900001</v>
      </c>
      <c r="F8" s="6">
        <v>65937</v>
      </c>
      <c r="G8" s="5">
        <v>0.2444202</v>
      </c>
      <c r="H8" s="7">
        <v>0.76156027723399999</v>
      </c>
      <c r="I8" s="7">
        <v>0.238439722765</v>
      </c>
      <c r="J8" s="16"/>
      <c r="K8" s="16"/>
      <c r="L8" s="16"/>
      <c r="M8" s="16"/>
      <c r="N8" s="16"/>
      <c r="O8" s="16"/>
      <c r="P8" s="16"/>
      <c r="Q8" s="16"/>
    </row>
    <row r="9" spans="1:17" ht="13.2" x14ac:dyDescent="0.25">
      <c r="A9" s="27" t="s">
        <v>16</v>
      </c>
      <c r="B9" s="4">
        <v>15868</v>
      </c>
      <c r="C9" s="5">
        <v>8.2676837146999999E-2</v>
      </c>
      <c r="D9" s="4">
        <v>5751</v>
      </c>
      <c r="E9" s="5">
        <v>7.3881373569E-2</v>
      </c>
      <c r="F9" s="6">
        <v>21619</v>
      </c>
      <c r="G9" s="5">
        <v>8.0138899999999999E-2</v>
      </c>
      <c r="H9" s="7">
        <v>0.73398399555899996</v>
      </c>
      <c r="I9" s="7">
        <v>0.26601600444000001</v>
      </c>
      <c r="J9" s="16"/>
      <c r="K9" s="16"/>
      <c r="L9" s="16"/>
      <c r="M9" s="16"/>
      <c r="N9" s="16"/>
      <c r="O9" s="16"/>
      <c r="P9" s="16"/>
      <c r="Q9" s="16"/>
    </row>
    <row r="10" spans="1:17" ht="13.2" x14ac:dyDescent="0.25">
      <c r="A10" s="27" t="s">
        <v>17</v>
      </c>
      <c r="B10" s="4">
        <v>13343</v>
      </c>
      <c r="C10" s="5">
        <v>6.9520861988999996E-2</v>
      </c>
      <c r="D10" s="4">
        <v>6254</v>
      </c>
      <c r="E10" s="5">
        <v>8.0343263831999995E-2</v>
      </c>
      <c r="F10" s="6">
        <v>19597</v>
      </c>
      <c r="G10" s="5">
        <v>7.2643600000000003E-2</v>
      </c>
      <c r="H10" s="7">
        <v>0.68086952084499996</v>
      </c>
      <c r="I10" s="7">
        <v>0.319130479154</v>
      </c>
      <c r="J10" s="16"/>
      <c r="K10" s="16"/>
      <c r="L10" s="16"/>
      <c r="M10" s="16"/>
      <c r="N10" s="16"/>
      <c r="O10" s="16"/>
      <c r="P10" s="16"/>
      <c r="Q10" s="16"/>
    </row>
    <row r="11" spans="1:17" ht="13.2" x14ac:dyDescent="0.25">
      <c r="A11" s="27" t="s">
        <v>18</v>
      </c>
      <c r="B11" s="4">
        <v>7129</v>
      </c>
      <c r="C11" s="5">
        <v>3.7144137383999999E-2</v>
      </c>
      <c r="D11" s="4">
        <v>3416</v>
      </c>
      <c r="E11" s="5">
        <v>4.3884328309999998E-2</v>
      </c>
      <c r="F11" s="6">
        <v>10545</v>
      </c>
      <c r="G11" s="5">
        <v>3.9088999999999999E-2</v>
      </c>
      <c r="H11" s="7">
        <v>0.67605500237000005</v>
      </c>
      <c r="I11" s="7">
        <v>0.32394499762899998</v>
      </c>
      <c r="J11" s="16"/>
      <c r="K11" s="16"/>
      <c r="L11" s="16"/>
      <c r="M11" s="16"/>
      <c r="N11" s="16"/>
      <c r="O11" s="16"/>
      <c r="P11" s="16"/>
      <c r="Q11" s="16"/>
    </row>
    <row r="12" spans="1:17" ht="13.2" x14ac:dyDescent="0.25">
      <c r="A12" s="26" t="s">
        <v>5</v>
      </c>
      <c r="B12" s="8">
        <v>191928</v>
      </c>
      <c r="C12" s="9">
        <v>1</v>
      </c>
      <c r="D12" s="8">
        <v>77841</v>
      </c>
      <c r="E12" s="9">
        <v>1</v>
      </c>
      <c r="F12" s="8">
        <v>269769</v>
      </c>
      <c r="G12" s="9">
        <v>0.99999990000000005</v>
      </c>
      <c r="H12" s="9">
        <v>0.71145313212399997</v>
      </c>
      <c r="I12" s="9">
        <v>0.288546867875</v>
      </c>
      <c r="J12" s="16"/>
      <c r="K12" s="16"/>
      <c r="L12" s="16"/>
      <c r="M12" s="16"/>
      <c r="N12" s="16"/>
      <c r="O12" s="16"/>
      <c r="P12" s="16"/>
      <c r="Q12" s="16"/>
    </row>
    <row r="13" spans="1:17" ht="12.75" customHeight="1" x14ac:dyDescent="0.2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</row>
    <row r="14" spans="1:17" ht="13.2" x14ac:dyDescent="0.25">
      <c r="A14" s="32" t="s">
        <v>19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</row>
    <row r="15" spans="1:17" ht="13.2" x14ac:dyDescent="0.25">
      <c r="A15" s="33" t="s">
        <v>1</v>
      </c>
      <c r="B15" s="37" t="s">
        <v>20</v>
      </c>
      <c r="C15" s="38"/>
      <c r="D15" s="39"/>
      <c r="E15" s="37" t="s">
        <v>21</v>
      </c>
      <c r="F15" s="38"/>
      <c r="G15" s="39"/>
      <c r="H15" s="34" t="s">
        <v>5</v>
      </c>
      <c r="I15" s="38"/>
      <c r="J15" s="39"/>
      <c r="K15" s="16"/>
      <c r="L15" s="16"/>
      <c r="M15" s="16"/>
      <c r="N15" s="16"/>
      <c r="O15" s="16"/>
      <c r="P15" s="16"/>
      <c r="Q15" s="16"/>
    </row>
    <row r="16" spans="1:17" ht="13.2" x14ac:dyDescent="0.25">
      <c r="A16" s="31"/>
      <c r="B16" s="24" t="s">
        <v>22</v>
      </c>
      <c r="C16" s="24" t="s">
        <v>5</v>
      </c>
      <c r="D16" s="3" t="s">
        <v>23</v>
      </c>
      <c r="E16" s="24" t="s">
        <v>22</v>
      </c>
      <c r="F16" s="24" t="s">
        <v>5</v>
      </c>
      <c r="G16" s="3" t="s">
        <v>23</v>
      </c>
      <c r="H16" s="24" t="s">
        <v>22</v>
      </c>
      <c r="I16" s="24" t="s">
        <v>24</v>
      </c>
      <c r="J16" s="3" t="s">
        <v>23</v>
      </c>
      <c r="K16" s="16"/>
      <c r="L16" s="16"/>
      <c r="M16" s="16"/>
      <c r="N16" s="16"/>
      <c r="O16" s="16"/>
      <c r="P16" s="16"/>
      <c r="Q16" s="16"/>
    </row>
    <row r="17" spans="1:17" ht="13.2" x14ac:dyDescent="0.25">
      <c r="A17" s="25" t="s">
        <v>13</v>
      </c>
      <c r="B17" s="4">
        <v>55686</v>
      </c>
      <c r="C17" s="4">
        <v>99762</v>
      </c>
      <c r="D17" s="7">
        <v>0.55818848860199999</v>
      </c>
      <c r="E17" s="4">
        <v>25419</v>
      </c>
      <c r="F17" s="4">
        <v>44689</v>
      </c>
      <c r="G17" s="7">
        <v>0.56879769070599995</v>
      </c>
      <c r="H17" s="6">
        <v>81105</v>
      </c>
      <c r="I17" s="6">
        <v>144451</v>
      </c>
      <c r="J17" s="7">
        <v>0.56147067171499998</v>
      </c>
      <c r="K17" s="16"/>
      <c r="L17" s="16"/>
      <c r="M17" s="16"/>
      <c r="N17" s="16"/>
      <c r="O17" s="16"/>
      <c r="P17" s="16"/>
      <c r="Q17" s="16"/>
    </row>
    <row r="18" spans="1:17" ht="13.2" x14ac:dyDescent="0.25">
      <c r="A18" s="27" t="s">
        <v>14</v>
      </c>
      <c r="B18" s="4">
        <v>2887</v>
      </c>
      <c r="C18" s="4">
        <v>5611</v>
      </c>
      <c r="D18" s="7">
        <v>0.51452504009900002</v>
      </c>
      <c r="E18" s="4">
        <v>1070</v>
      </c>
      <c r="F18" s="4">
        <v>2009</v>
      </c>
      <c r="G18" s="7">
        <v>0.53260328521599998</v>
      </c>
      <c r="H18" s="6">
        <v>3957</v>
      </c>
      <c r="I18" s="6">
        <v>7620</v>
      </c>
      <c r="J18" s="7">
        <v>0.51929133858200005</v>
      </c>
      <c r="K18" s="16"/>
      <c r="L18" s="16"/>
      <c r="M18" s="16"/>
      <c r="N18" s="16"/>
      <c r="O18" s="16"/>
      <c r="P18" s="16"/>
      <c r="Q18" s="16"/>
    </row>
    <row r="19" spans="1:17" ht="13.2" x14ac:dyDescent="0.25">
      <c r="A19" s="27" t="s">
        <v>15</v>
      </c>
      <c r="B19" s="4">
        <v>26712</v>
      </c>
      <c r="C19" s="4">
        <v>50215</v>
      </c>
      <c r="D19" s="7">
        <v>0.53195260380300002</v>
      </c>
      <c r="E19" s="4">
        <v>9205</v>
      </c>
      <c r="F19" s="4">
        <v>15722</v>
      </c>
      <c r="G19" s="7">
        <v>0.58548530721199998</v>
      </c>
      <c r="H19" s="6">
        <v>35917</v>
      </c>
      <c r="I19" s="6">
        <v>65937</v>
      </c>
      <c r="J19" s="7">
        <v>0.54471692676299999</v>
      </c>
      <c r="K19" s="16"/>
      <c r="L19" s="16"/>
      <c r="M19" s="16"/>
      <c r="N19" s="16"/>
      <c r="O19" s="16"/>
      <c r="P19" s="16"/>
      <c r="Q19" s="16"/>
    </row>
    <row r="20" spans="1:17" ht="13.2" x14ac:dyDescent="0.25">
      <c r="A20" s="27" t="s">
        <v>16</v>
      </c>
      <c r="B20" s="4">
        <v>8148</v>
      </c>
      <c r="C20" s="4">
        <v>15868</v>
      </c>
      <c r="D20" s="7">
        <v>0.51348626165800004</v>
      </c>
      <c r="E20" s="4">
        <v>3250</v>
      </c>
      <c r="F20" s="4">
        <v>5751</v>
      </c>
      <c r="G20" s="7">
        <v>0.56511910972000001</v>
      </c>
      <c r="H20" s="6">
        <v>11398</v>
      </c>
      <c r="I20" s="6">
        <v>21619</v>
      </c>
      <c r="J20" s="7">
        <v>0.52722142559700003</v>
      </c>
      <c r="K20" s="16"/>
      <c r="L20" s="16"/>
      <c r="M20" s="16"/>
      <c r="N20" s="16"/>
      <c r="O20" s="16"/>
      <c r="P20" s="16"/>
      <c r="Q20" s="16"/>
    </row>
    <row r="21" spans="1:17" ht="13.2" x14ac:dyDescent="0.25">
      <c r="A21" s="27" t="s">
        <v>17</v>
      </c>
      <c r="B21" s="4">
        <v>6375</v>
      </c>
      <c r="C21" s="4">
        <v>13343</v>
      </c>
      <c r="D21" s="7">
        <v>0.47777861050699999</v>
      </c>
      <c r="E21" s="4">
        <v>2315</v>
      </c>
      <c r="F21" s="4">
        <v>6254</v>
      </c>
      <c r="G21" s="7">
        <v>0.37016309561799998</v>
      </c>
      <c r="H21" s="6">
        <v>8690</v>
      </c>
      <c r="I21" s="6">
        <v>19597</v>
      </c>
      <c r="J21" s="7">
        <v>0.44343521967600003</v>
      </c>
      <c r="K21" s="16"/>
      <c r="L21" s="16"/>
      <c r="M21" s="16"/>
      <c r="N21" s="16"/>
      <c r="O21" s="16"/>
      <c r="P21" s="16"/>
      <c r="Q21" s="16"/>
    </row>
    <row r="22" spans="1:17" ht="13.2" x14ac:dyDescent="0.25">
      <c r="A22" s="27" t="s">
        <v>18</v>
      </c>
      <c r="B22" s="4">
        <v>3671</v>
      </c>
      <c r="C22" s="4">
        <v>7129</v>
      </c>
      <c r="D22" s="7">
        <v>0.51493898162399998</v>
      </c>
      <c r="E22" s="4">
        <v>1714</v>
      </c>
      <c r="F22" s="4">
        <v>3416</v>
      </c>
      <c r="G22" s="7">
        <v>0.50175644028099997</v>
      </c>
      <c r="H22" s="6">
        <v>5385</v>
      </c>
      <c r="I22" s="6">
        <v>10545</v>
      </c>
      <c r="J22" s="7">
        <v>0.51066856329999999</v>
      </c>
      <c r="K22" s="16"/>
      <c r="L22" s="16"/>
      <c r="M22" s="16"/>
      <c r="N22" s="16"/>
      <c r="O22" s="16"/>
      <c r="P22" s="16"/>
      <c r="Q22" s="16"/>
    </row>
    <row r="23" spans="1:17" ht="13.2" x14ac:dyDescent="0.25">
      <c r="A23" s="26" t="s">
        <v>5</v>
      </c>
      <c r="B23" s="8">
        <v>103479</v>
      </c>
      <c r="C23" s="8">
        <v>191928</v>
      </c>
      <c r="D23" s="9">
        <v>0.53915530824000002</v>
      </c>
      <c r="E23" s="8">
        <v>42973</v>
      </c>
      <c r="F23" s="8">
        <v>77841</v>
      </c>
      <c r="G23" s="9">
        <v>0.55206125306700005</v>
      </c>
      <c r="H23" s="8">
        <v>146452</v>
      </c>
      <c r="I23" s="8">
        <v>269769</v>
      </c>
      <c r="J23" s="9">
        <v>0.54287927819699999</v>
      </c>
      <c r="K23" s="16"/>
      <c r="L23" s="16"/>
      <c r="M23" s="16"/>
      <c r="N23" s="16"/>
      <c r="O23" s="16"/>
      <c r="P23" s="16"/>
      <c r="Q23" s="16"/>
    </row>
    <row r="24" spans="1:17" ht="12.75" customHeight="1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</row>
    <row r="25" spans="1:17" ht="13.2" x14ac:dyDescent="0.25">
      <c r="A25" s="32" t="s">
        <v>25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</row>
    <row r="26" spans="1:17" ht="13.2" x14ac:dyDescent="0.25">
      <c r="A26" s="33" t="s">
        <v>1</v>
      </c>
      <c r="B26" s="37" t="s">
        <v>26</v>
      </c>
      <c r="C26" s="38"/>
      <c r="D26" s="39"/>
      <c r="E26" s="37" t="s">
        <v>27</v>
      </c>
      <c r="F26" s="38"/>
      <c r="G26" s="39"/>
      <c r="H26" s="37" t="s">
        <v>28</v>
      </c>
      <c r="I26" s="38"/>
      <c r="J26" s="39"/>
      <c r="K26" s="37" t="s">
        <v>29</v>
      </c>
      <c r="L26" s="38"/>
      <c r="M26" s="39"/>
      <c r="N26" s="37" t="s">
        <v>30</v>
      </c>
      <c r="O26" s="38"/>
      <c r="P26" s="39"/>
      <c r="Q26" s="40" t="s">
        <v>5</v>
      </c>
    </row>
    <row r="27" spans="1:17" ht="13.2" x14ac:dyDescent="0.25">
      <c r="A27" s="31"/>
      <c r="B27" s="43" t="s">
        <v>1</v>
      </c>
      <c r="C27" s="10" t="s">
        <v>3</v>
      </c>
      <c r="D27" s="11" t="s">
        <v>3</v>
      </c>
      <c r="E27" s="43" t="s">
        <v>1</v>
      </c>
      <c r="F27" s="10" t="s">
        <v>3</v>
      </c>
      <c r="G27" s="11" t="s">
        <v>3</v>
      </c>
      <c r="H27" s="43" t="s">
        <v>1</v>
      </c>
      <c r="I27" s="10" t="s">
        <v>3</v>
      </c>
      <c r="J27" s="11" t="s">
        <v>3</v>
      </c>
      <c r="K27" s="43" t="s">
        <v>1</v>
      </c>
      <c r="L27" s="10" t="s">
        <v>3</v>
      </c>
      <c r="M27" s="11" t="s">
        <v>3</v>
      </c>
      <c r="N27" s="43" t="s">
        <v>1</v>
      </c>
      <c r="O27" s="10" t="s">
        <v>3</v>
      </c>
      <c r="P27" s="11" t="s">
        <v>3</v>
      </c>
      <c r="Q27" s="41"/>
    </row>
    <row r="28" spans="1:17" ht="13.2" x14ac:dyDescent="0.25">
      <c r="A28" s="31"/>
      <c r="B28" s="35"/>
      <c r="C28" s="10" t="s">
        <v>31</v>
      </c>
      <c r="D28" s="11" t="s">
        <v>9</v>
      </c>
      <c r="E28" s="35"/>
      <c r="F28" s="10" t="s">
        <v>31</v>
      </c>
      <c r="G28" s="11" t="s">
        <v>9</v>
      </c>
      <c r="H28" s="35"/>
      <c r="I28" s="10" t="s">
        <v>31</v>
      </c>
      <c r="J28" s="11" t="s">
        <v>9</v>
      </c>
      <c r="K28" s="35"/>
      <c r="L28" s="10" t="s">
        <v>31</v>
      </c>
      <c r="M28" s="11" t="s">
        <v>9</v>
      </c>
      <c r="N28" s="35"/>
      <c r="O28" s="10" t="s">
        <v>31</v>
      </c>
      <c r="P28" s="11" t="s">
        <v>9</v>
      </c>
      <c r="Q28" s="41"/>
    </row>
    <row r="29" spans="1:17" ht="13.2" x14ac:dyDescent="0.25">
      <c r="A29" s="31"/>
      <c r="B29" s="36"/>
      <c r="C29" s="3" t="s">
        <v>32</v>
      </c>
      <c r="D29" s="24" t="s">
        <v>33</v>
      </c>
      <c r="E29" s="36"/>
      <c r="F29" s="3" t="s">
        <v>32</v>
      </c>
      <c r="G29" s="24" t="s">
        <v>33</v>
      </c>
      <c r="H29" s="36"/>
      <c r="I29" s="3" t="s">
        <v>32</v>
      </c>
      <c r="J29" s="24" t="s">
        <v>33</v>
      </c>
      <c r="K29" s="36"/>
      <c r="L29" s="3" t="s">
        <v>32</v>
      </c>
      <c r="M29" s="24" t="s">
        <v>33</v>
      </c>
      <c r="N29" s="36"/>
      <c r="O29" s="3" t="s">
        <v>32</v>
      </c>
      <c r="P29" s="24" t="s">
        <v>33</v>
      </c>
      <c r="Q29" s="42"/>
    </row>
    <row r="30" spans="1:17" ht="13.2" x14ac:dyDescent="0.25">
      <c r="A30" s="25" t="s">
        <v>13</v>
      </c>
      <c r="B30" s="4">
        <v>1006</v>
      </c>
      <c r="C30" s="7">
        <v>1.0083999919000001E-2</v>
      </c>
      <c r="D30" s="5">
        <v>0.35113438045299999</v>
      </c>
      <c r="E30" s="4">
        <v>16635</v>
      </c>
      <c r="F30" s="7">
        <v>0.16674685752000001</v>
      </c>
      <c r="G30" s="5">
        <v>0.47490578965300001</v>
      </c>
      <c r="H30" s="4">
        <v>14151</v>
      </c>
      <c r="I30" s="7">
        <v>0.14184759728099999</v>
      </c>
      <c r="J30" s="5">
        <v>0.47490578965300001</v>
      </c>
      <c r="K30" s="4">
        <v>24816</v>
      </c>
      <c r="L30" s="7">
        <v>0.24875202983</v>
      </c>
      <c r="M30" s="5">
        <v>0.49890432439999999</v>
      </c>
      <c r="N30" s="4">
        <v>43154</v>
      </c>
      <c r="O30" s="7">
        <v>0.43256951544599997</v>
      </c>
      <c r="P30" s="5">
        <v>0.564170948216</v>
      </c>
      <c r="Q30" s="6">
        <v>99762</v>
      </c>
    </row>
    <row r="31" spans="1:17" ht="13.2" x14ac:dyDescent="0.25">
      <c r="A31" s="27" t="s">
        <v>14</v>
      </c>
      <c r="B31" s="4">
        <v>22</v>
      </c>
      <c r="C31" s="7">
        <v>3.9208697200000002E-3</v>
      </c>
      <c r="D31" s="5">
        <v>7.6788830710000002E-3</v>
      </c>
      <c r="E31" s="4">
        <v>672</v>
      </c>
      <c r="F31" s="7">
        <v>0.11976474781599999</v>
      </c>
      <c r="G31" s="5">
        <v>1.9184652278000001E-2</v>
      </c>
      <c r="H31" s="4">
        <v>741</v>
      </c>
      <c r="I31" s="7">
        <v>0.13206202103</v>
      </c>
      <c r="J31" s="5">
        <v>1.9184652278000001E-2</v>
      </c>
      <c r="K31" s="4">
        <v>1852</v>
      </c>
      <c r="L31" s="7">
        <v>0.33006594189900001</v>
      </c>
      <c r="M31" s="5">
        <v>3.7232866247E-2</v>
      </c>
      <c r="N31" s="4">
        <v>2324</v>
      </c>
      <c r="O31" s="7">
        <v>0.41418641953300001</v>
      </c>
      <c r="P31" s="5">
        <v>3.0382659397000002E-2</v>
      </c>
      <c r="Q31" s="6">
        <v>5611</v>
      </c>
    </row>
    <row r="32" spans="1:17" ht="13.2" x14ac:dyDescent="0.25">
      <c r="A32" s="27" t="s">
        <v>15</v>
      </c>
      <c r="B32" s="4">
        <v>797</v>
      </c>
      <c r="C32" s="7">
        <v>1.5871751468E-2</v>
      </c>
      <c r="D32" s="5">
        <v>0.278184991273</v>
      </c>
      <c r="E32" s="4">
        <v>11095</v>
      </c>
      <c r="F32" s="7">
        <v>0.22094991536299999</v>
      </c>
      <c r="G32" s="5">
        <v>0.316746602717</v>
      </c>
      <c r="H32" s="4">
        <v>7965</v>
      </c>
      <c r="I32" s="7">
        <v>0.158617942845</v>
      </c>
      <c r="J32" s="5">
        <v>0.316746602717</v>
      </c>
      <c r="K32" s="4">
        <v>13473</v>
      </c>
      <c r="L32" s="7">
        <v>0.26830628298300002</v>
      </c>
      <c r="M32" s="5">
        <v>0.27086307070600002</v>
      </c>
      <c r="N32" s="4">
        <v>16885</v>
      </c>
      <c r="O32" s="7">
        <v>0.33625410733799999</v>
      </c>
      <c r="P32" s="5">
        <v>0.220744924239</v>
      </c>
      <c r="Q32" s="6">
        <v>50215</v>
      </c>
    </row>
    <row r="33" spans="1:17" ht="13.2" x14ac:dyDescent="0.25">
      <c r="A33" s="27" t="s">
        <v>16</v>
      </c>
      <c r="B33" s="4">
        <v>562</v>
      </c>
      <c r="C33" s="7">
        <v>3.5417191831999997E-2</v>
      </c>
      <c r="D33" s="5">
        <v>0.19616055846399999</v>
      </c>
      <c r="E33" s="4">
        <v>2931</v>
      </c>
      <c r="F33" s="7">
        <v>0.18471136879200001</v>
      </c>
      <c r="G33" s="5">
        <v>8.3675916409000003E-2</v>
      </c>
      <c r="H33" s="4">
        <v>1187</v>
      </c>
      <c r="I33" s="7">
        <v>7.4804638265000001E-2</v>
      </c>
      <c r="J33" s="5">
        <v>8.3675916409000003E-2</v>
      </c>
      <c r="K33" s="4">
        <v>4641</v>
      </c>
      <c r="L33" s="7">
        <v>0.29247542223299999</v>
      </c>
      <c r="M33" s="5">
        <v>9.3303311151000004E-2</v>
      </c>
      <c r="N33" s="4">
        <v>6547</v>
      </c>
      <c r="O33" s="7">
        <v>0.41259137887500003</v>
      </c>
      <c r="P33" s="5">
        <v>8.5591768966000001E-2</v>
      </c>
      <c r="Q33" s="6">
        <v>15868</v>
      </c>
    </row>
    <row r="34" spans="1:17" ht="13.2" x14ac:dyDescent="0.25">
      <c r="A34" s="27" t="s">
        <v>17</v>
      </c>
      <c r="B34" s="4">
        <v>104</v>
      </c>
      <c r="C34" s="7">
        <v>7.7943490960000004E-3</v>
      </c>
      <c r="D34" s="5">
        <v>3.6300174519999999E-2</v>
      </c>
      <c r="E34" s="4">
        <v>2255</v>
      </c>
      <c r="F34" s="7">
        <v>0.16900247320600001</v>
      </c>
      <c r="G34" s="5">
        <v>6.4377069772000001E-2</v>
      </c>
      <c r="H34" s="4">
        <v>2628</v>
      </c>
      <c r="I34" s="7">
        <v>0.196957206025</v>
      </c>
      <c r="J34" s="5">
        <v>6.4377069772000001E-2</v>
      </c>
      <c r="K34" s="4">
        <v>3215</v>
      </c>
      <c r="L34" s="7">
        <v>0.240950311024</v>
      </c>
      <c r="M34" s="5">
        <v>6.4634808306999997E-2</v>
      </c>
      <c r="N34" s="4">
        <v>5141</v>
      </c>
      <c r="O34" s="7">
        <v>0.38529566064600002</v>
      </c>
      <c r="P34" s="5">
        <v>6.7210521499000003E-2</v>
      </c>
      <c r="Q34" s="6">
        <v>13343</v>
      </c>
    </row>
    <row r="35" spans="1:17" ht="13.2" x14ac:dyDescent="0.25">
      <c r="A35" s="27" t="s">
        <v>18</v>
      </c>
      <c r="B35" s="4">
        <v>374</v>
      </c>
      <c r="C35" s="7">
        <v>5.2461775845000003E-2</v>
      </c>
      <c r="D35" s="5">
        <v>0.13054101221600001</v>
      </c>
      <c r="E35" s="4">
        <v>1440</v>
      </c>
      <c r="F35" s="7">
        <v>0.20199186421599999</v>
      </c>
      <c r="G35" s="5">
        <v>4.1109969167E-2</v>
      </c>
      <c r="H35" s="4">
        <v>1131</v>
      </c>
      <c r="I35" s="7">
        <v>0.158647776686</v>
      </c>
      <c r="J35" s="5">
        <v>4.1109969167E-2</v>
      </c>
      <c r="K35" s="4">
        <v>1744</v>
      </c>
      <c r="L35" s="7">
        <v>0.244634591106</v>
      </c>
      <c r="M35" s="5">
        <v>3.5061619187000001E-2</v>
      </c>
      <c r="N35" s="4">
        <v>2440</v>
      </c>
      <c r="O35" s="7">
        <v>0.342263992144</v>
      </c>
      <c r="P35" s="5">
        <v>3.1899177681E-2</v>
      </c>
      <c r="Q35" s="6">
        <v>7129</v>
      </c>
    </row>
    <row r="36" spans="1:17" ht="13.2" x14ac:dyDescent="0.25">
      <c r="A36" s="26" t="s">
        <v>5</v>
      </c>
      <c r="B36" s="8">
        <v>2865</v>
      </c>
      <c r="C36" s="9">
        <v>1.4927472802E-2</v>
      </c>
      <c r="D36" s="12">
        <v>1</v>
      </c>
      <c r="E36" s="8">
        <v>35028</v>
      </c>
      <c r="F36" s="9">
        <v>0.18250593972699999</v>
      </c>
      <c r="G36" s="12">
        <v>1</v>
      </c>
      <c r="H36" s="8">
        <v>27803</v>
      </c>
      <c r="I36" s="9">
        <v>0.14486161477199999</v>
      </c>
      <c r="J36" s="12">
        <v>1</v>
      </c>
      <c r="K36" s="8">
        <v>49741</v>
      </c>
      <c r="L36" s="9">
        <v>0.25916489516899999</v>
      </c>
      <c r="M36" s="12">
        <v>1</v>
      </c>
      <c r="N36" s="8">
        <v>76491</v>
      </c>
      <c r="O36" s="9">
        <v>0.398540077529</v>
      </c>
      <c r="P36" s="12">
        <v>1</v>
      </c>
      <c r="Q36" s="8">
        <v>191928</v>
      </c>
    </row>
    <row r="37" spans="1:17" ht="12.75" customHeight="1" x14ac:dyDescent="0.25">
      <c r="A37" s="31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</row>
    <row r="38" spans="1:17" ht="13.8" thickBot="1" x14ac:dyDescent="0.3">
      <c r="A38" s="32" t="s">
        <v>34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</row>
    <row r="39" spans="1:17" ht="13.8" thickBot="1" x14ac:dyDescent="0.3">
      <c r="A39" s="33" t="s">
        <v>1</v>
      </c>
      <c r="B39" s="37" t="s">
        <v>20</v>
      </c>
      <c r="C39" s="38"/>
      <c r="D39" s="39"/>
      <c r="E39" s="37" t="s">
        <v>21</v>
      </c>
      <c r="F39" s="38"/>
      <c r="G39" s="39"/>
      <c r="H39" s="37" t="s">
        <v>35</v>
      </c>
      <c r="I39" s="38"/>
      <c r="J39" s="39"/>
      <c r="K39" s="16"/>
      <c r="L39" s="16"/>
      <c r="M39" s="16"/>
      <c r="N39" s="16"/>
      <c r="O39" s="16"/>
      <c r="P39" s="16"/>
      <c r="Q39" s="16"/>
    </row>
    <row r="40" spans="1:17" ht="13.8" thickBot="1" x14ac:dyDescent="0.3">
      <c r="A40" s="31"/>
      <c r="B40" s="24" t="s">
        <v>36</v>
      </c>
      <c r="C40" s="24" t="s">
        <v>37</v>
      </c>
      <c r="D40" s="24" t="s">
        <v>38</v>
      </c>
      <c r="E40" s="24" t="s">
        <v>36</v>
      </c>
      <c r="F40" s="24" t="s">
        <v>37</v>
      </c>
      <c r="G40" s="24" t="s">
        <v>38</v>
      </c>
      <c r="H40" s="24" t="s">
        <v>36</v>
      </c>
      <c r="I40" s="24" t="s">
        <v>37</v>
      </c>
      <c r="J40" s="24" t="s">
        <v>38</v>
      </c>
      <c r="K40" s="16"/>
      <c r="L40" s="16"/>
      <c r="M40" s="16"/>
      <c r="N40" s="16"/>
      <c r="O40" s="16"/>
      <c r="P40" s="16"/>
      <c r="Q40" s="16"/>
    </row>
    <row r="41" spans="1:17" ht="13.8" thickBot="1" x14ac:dyDescent="0.3">
      <c r="A41" s="25" t="s">
        <v>13</v>
      </c>
      <c r="B41" s="4">
        <v>99664</v>
      </c>
      <c r="C41" s="4">
        <v>99762</v>
      </c>
      <c r="D41" s="5">
        <v>9.8330390099999991E-4</v>
      </c>
      <c r="E41" s="4">
        <v>45156</v>
      </c>
      <c r="F41" s="4">
        <v>44689</v>
      </c>
      <c r="G41" s="5">
        <v>-1.0341925768E-2</v>
      </c>
      <c r="H41" s="4">
        <f>B41+E41</f>
        <v>144820</v>
      </c>
      <c r="I41" s="4">
        <f>C41+F41</f>
        <v>144451</v>
      </c>
      <c r="J41" s="19">
        <f>100%-H41/I41</f>
        <v>-2.5544994496402573E-3</v>
      </c>
      <c r="K41" s="16"/>
      <c r="L41" s="16"/>
      <c r="M41" s="16"/>
      <c r="N41" s="16"/>
      <c r="O41" s="16"/>
      <c r="P41" s="16"/>
      <c r="Q41" s="16"/>
    </row>
    <row r="42" spans="1:17" ht="13.8" thickBot="1" x14ac:dyDescent="0.3">
      <c r="A42" s="27" t="s">
        <v>14</v>
      </c>
      <c r="B42" s="4">
        <v>5530</v>
      </c>
      <c r="C42" s="4">
        <v>5611</v>
      </c>
      <c r="D42" s="5">
        <v>1.4647377938E-2</v>
      </c>
      <c r="E42" s="4">
        <v>2036</v>
      </c>
      <c r="F42" s="4">
        <v>2009</v>
      </c>
      <c r="G42" s="5">
        <v>-1.326129666E-2</v>
      </c>
      <c r="H42" s="4">
        <f t="shared" ref="H42:H46" si="0">B42+E42</f>
        <v>7566</v>
      </c>
      <c r="I42" s="4">
        <f t="shared" ref="I42:I46" si="1">C42+F42</f>
        <v>7620</v>
      </c>
      <c r="J42" s="19">
        <f t="shared" ref="J42:J47" si="2">100%-H42/I42</f>
        <v>7.0866141732283117E-3</v>
      </c>
      <c r="K42" s="16"/>
      <c r="L42" s="16"/>
      <c r="M42" s="16"/>
      <c r="N42" s="16"/>
      <c r="O42" s="16"/>
      <c r="P42" s="16"/>
      <c r="Q42" s="16"/>
    </row>
    <row r="43" spans="1:17" ht="13.8" thickBot="1" x14ac:dyDescent="0.3">
      <c r="A43" s="27" t="s">
        <v>15</v>
      </c>
      <c r="B43" s="4">
        <v>49687</v>
      </c>
      <c r="C43" s="4">
        <v>50215</v>
      </c>
      <c r="D43" s="5">
        <v>1.0626522027000001E-2</v>
      </c>
      <c r="E43" s="4">
        <v>16576</v>
      </c>
      <c r="F43" s="4">
        <v>15722</v>
      </c>
      <c r="G43" s="5">
        <v>-5.1520270270000001E-2</v>
      </c>
      <c r="H43" s="4">
        <f t="shared" si="0"/>
        <v>66263</v>
      </c>
      <c r="I43" s="4">
        <f t="shared" si="1"/>
        <v>65937</v>
      </c>
      <c r="J43" s="19">
        <f t="shared" si="2"/>
        <v>-4.9441133202905441E-3</v>
      </c>
      <c r="K43" s="16"/>
      <c r="L43" s="16"/>
      <c r="M43" s="16"/>
      <c r="N43" s="16"/>
      <c r="O43" s="16"/>
      <c r="P43" s="16"/>
      <c r="Q43" s="16"/>
    </row>
    <row r="44" spans="1:17" ht="13.8" thickBot="1" x14ac:dyDescent="0.3">
      <c r="A44" s="27" t="s">
        <v>16</v>
      </c>
      <c r="B44" s="4">
        <v>16017</v>
      </c>
      <c r="C44" s="4">
        <v>15868</v>
      </c>
      <c r="D44" s="5">
        <v>-9.3026159700000007E-3</v>
      </c>
      <c r="E44" s="4">
        <v>6141</v>
      </c>
      <c r="F44" s="4">
        <v>5751</v>
      </c>
      <c r="G44" s="5">
        <v>-6.3507572055999995E-2</v>
      </c>
      <c r="H44" s="4">
        <f t="shared" si="0"/>
        <v>22158</v>
      </c>
      <c r="I44" s="4">
        <f t="shared" si="1"/>
        <v>21619</v>
      </c>
      <c r="J44" s="19">
        <f t="shared" si="2"/>
        <v>-2.4931772977473621E-2</v>
      </c>
      <c r="K44" s="16"/>
      <c r="L44" s="16"/>
      <c r="M44" s="16"/>
      <c r="N44" s="16"/>
      <c r="O44" s="16"/>
      <c r="P44" s="16"/>
      <c r="Q44" s="16"/>
    </row>
    <row r="45" spans="1:17" ht="13.8" thickBot="1" x14ac:dyDescent="0.3">
      <c r="A45" s="27" t="s">
        <v>17</v>
      </c>
      <c r="B45" s="4">
        <v>13070</v>
      </c>
      <c r="C45" s="4">
        <v>13343</v>
      </c>
      <c r="D45" s="5">
        <v>2.0887528690999999E-2</v>
      </c>
      <c r="E45" s="4">
        <v>6303</v>
      </c>
      <c r="F45" s="4">
        <v>6254</v>
      </c>
      <c r="G45" s="5">
        <v>-7.7740758360000002E-3</v>
      </c>
      <c r="H45" s="4">
        <f t="shared" si="0"/>
        <v>19373</v>
      </c>
      <c r="I45" s="4">
        <f t="shared" si="1"/>
        <v>19597</v>
      </c>
      <c r="J45" s="19">
        <f t="shared" si="2"/>
        <v>1.1430320967495078E-2</v>
      </c>
      <c r="K45" s="16"/>
      <c r="L45" s="16"/>
      <c r="M45" s="16"/>
      <c r="N45" s="16"/>
      <c r="O45" s="16"/>
      <c r="P45" s="16"/>
      <c r="Q45" s="16"/>
    </row>
    <row r="46" spans="1:17" ht="13.8" thickBot="1" x14ac:dyDescent="0.3">
      <c r="A46" s="27" t="s">
        <v>18</v>
      </c>
      <c r="B46" s="4">
        <v>7039</v>
      </c>
      <c r="C46" s="4">
        <v>7129</v>
      </c>
      <c r="D46" s="5">
        <v>1.2785907088999999E-2</v>
      </c>
      <c r="E46" s="4">
        <v>3586</v>
      </c>
      <c r="F46" s="4">
        <v>3416</v>
      </c>
      <c r="G46" s="5">
        <v>-4.7406581147999997E-2</v>
      </c>
      <c r="H46" s="4">
        <f t="shared" si="0"/>
        <v>10625</v>
      </c>
      <c r="I46" s="4">
        <f t="shared" si="1"/>
        <v>10545</v>
      </c>
      <c r="J46" s="19">
        <f t="shared" si="2"/>
        <v>-7.5865339023233336E-3</v>
      </c>
      <c r="K46" s="16"/>
      <c r="L46" s="16"/>
      <c r="M46" s="16"/>
      <c r="N46" s="16"/>
      <c r="O46" s="16"/>
      <c r="P46" s="16"/>
      <c r="Q46" s="16"/>
    </row>
    <row r="47" spans="1:17" ht="13.8" thickBot="1" x14ac:dyDescent="0.3">
      <c r="A47" s="26" t="s">
        <v>5</v>
      </c>
      <c r="B47" s="8">
        <v>191007</v>
      </c>
      <c r="C47" s="8">
        <v>191928</v>
      </c>
      <c r="D47" s="9">
        <v>4.8218128129999998E-3</v>
      </c>
      <c r="E47" s="8">
        <v>79798</v>
      </c>
      <c r="F47" s="8">
        <v>77841</v>
      </c>
      <c r="G47" s="9">
        <v>-2.4524424170999998E-2</v>
      </c>
      <c r="H47" s="8">
        <f>SUM(H41:H46)</f>
        <v>270805</v>
      </c>
      <c r="I47" s="8">
        <f>SUM(I41:I46)</f>
        <v>269769</v>
      </c>
      <c r="J47" s="18">
        <f t="shared" si="2"/>
        <v>-3.8403226464123197E-3</v>
      </c>
      <c r="K47" s="16"/>
      <c r="L47" s="16"/>
      <c r="M47" s="16"/>
      <c r="N47" s="16"/>
      <c r="O47" s="16"/>
      <c r="P47" s="16"/>
      <c r="Q47" s="16"/>
    </row>
    <row r="48" spans="1:17" ht="12.75" customHeight="1" x14ac:dyDescent="0.25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</row>
    <row r="49" spans="1:17" ht="13.8" thickBot="1" x14ac:dyDescent="0.3">
      <c r="A49" s="32" t="s">
        <v>39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</row>
    <row r="50" spans="1:17" ht="13.8" thickBot="1" x14ac:dyDescent="0.3">
      <c r="A50" s="33" t="s">
        <v>1</v>
      </c>
      <c r="B50" s="1" t="s">
        <v>40</v>
      </c>
      <c r="C50" s="37" t="s">
        <v>41</v>
      </c>
      <c r="D50" s="1" t="s">
        <v>42</v>
      </c>
      <c r="E50" s="37" t="s">
        <v>43</v>
      </c>
      <c r="F50" s="1" t="s">
        <v>5</v>
      </c>
      <c r="G50" s="37" t="s">
        <v>44</v>
      </c>
      <c r="H50" s="16"/>
      <c r="I50" s="16"/>
      <c r="J50" s="16"/>
      <c r="K50" s="16"/>
      <c r="L50" s="16"/>
      <c r="M50" s="16"/>
      <c r="N50" s="16"/>
      <c r="O50" s="16"/>
      <c r="P50" s="16"/>
      <c r="Q50" s="16"/>
    </row>
    <row r="51" spans="1:17" ht="13.2" x14ac:dyDescent="0.25">
      <c r="A51" s="31"/>
      <c r="B51" s="24" t="s">
        <v>11</v>
      </c>
      <c r="C51" s="36"/>
      <c r="D51" s="24" t="s">
        <v>10</v>
      </c>
      <c r="E51" s="36"/>
      <c r="F51" s="24"/>
      <c r="G51" s="36"/>
      <c r="H51" s="16"/>
      <c r="I51" s="16"/>
      <c r="J51" s="16"/>
      <c r="K51" s="16"/>
      <c r="L51" s="16"/>
      <c r="M51" s="16"/>
      <c r="N51" s="16"/>
      <c r="O51" s="16"/>
      <c r="P51" s="16"/>
      <c r="Q51" s="16"/>
    </row>
    <row r="52" spans="1:17" ht="13.2" x14ac:dyDescent="0.25">
      <c r="A52" s="25" t="s">
        <v>45</v>
      </c>
      <c r="B52" s="4">
        <v>189494</v>
      </c>
      <c r="C52" s="5">
        <v>0.98731816097699998</v>
      </c>
      <c r="D52" s="4">
        <v>76202</v>
      </c>
      <c r="E52" s="5">
        <v>0.97894425816700004</v>
      </c>
      <c r="F52" s="4">
        <f>B52+D52</f>
        <v>265696</v>
      </c>
      <c r="G52" s="20">
        <f>F52/$F$56</f>
        <v>0.98490189754938484</v>
      </c>
      <c r="H52" s="16"/>
      <c r="I52" s="16"/>
      <c r="J52" s="16"/>
      <c r="K52" s="16"/>
      <c r="L52" s="16"/>
      <c r="M52" s="16"/>
      <c r="N52" s="16"/>
      <c r="O52" s="16"/>
      <c r="P52" s="16"/>
      <c r="Q52" s="16"/>
    </row>
    <row r="53" spans="1:17" ht="13.2" x14ac:dyDescent="0.25">
      <c r="A53" s="27" t="s">
        <v>46</v>
      </c>
      <c r="B53" s="4">
        <v>2265</v>
      </c>
      <c r="C53" s="5">
        <v>1.1801300487E-2</v>
      </c>
      <c r="D53" s="4">
        <v>1624</v>
      </c>
      <c r="E53" s="5">
        <v>2.0863041326999999E-2</v>
      </c>
      <c r="F53" s="4">
        <f t="shared" ref="F53:F55" si="3">B53+D53</f>
        <v>3889</v>
      </c>
      <c r="G53" s="21">
        <f t="shared" ref="G53:G55" si="4">F53/$F$56</f>
        <v>1.4416037424611427E-2</v>
      </c>
      <c r="H53" s="16"/>
      <c r="I53" s="16"/>
      <c r="J53" s="16"/>
      <c r="K53" s="16"/>
      <c r="L53" s="16"/>
      <c r="M53" s="16"/>
      <c r="N53" s="16"/>
      <c r="O53" s="16"/>
      <c r="P53" s="16"/>
      <c r="Q53" s="16"/>
    </row>
    <row r="54" spans="1:17" ht="13.2" x14ac:dyDescent="0.25">
      <c r="A54" s="27" t="s">
        <v>47</v>
      </c>
      <c r="B54" s="4">
        <v>161</v>
      </c>
      <c r="C54" s="5">
        <v>8.3885623700000005E-4</v>
      </c>
      <c r="D54" s="4">
        <v>15</v>
      </c>
      <c r="E54" s="5">
        <v>1.9270050399999999E-4</v>
      </c>
      <c r="F54" s="4">
        <f t="shared" si="3"/>
        <v>176</v>
      </c>
      <c r="G54" s="21">
        <f t="shared" si="4"/>
        <v>6.5241002487313217E-4</v>
      </c>
      <c r="H54" s="16"/>
      <c r="I54" s="16"/>
      <c r="J54" s="16"/>
      <c r="K54" s="16"/>
      <c r="L54" s="16"/>
      <c r="M54" s="16"/>
      <c r="N54" s="16"/>
      <c r="O54" s="16"/>
      <c r="P54" s="16"/>
      <c r="Q54" s="16"/>
    </row>
    <row r="55" spans="1:17" ht="13.8" thickBot="1" x14ac:dyDescent="0.3">
      <c r="A55" s="27" t="s">
        <v>48</v>
      </c>
      <c r="B55" s="4">
        <v>8</v>
      </c>
      <c r="C55" s="5">
        <v>4.1682297528239803E-5</v>
      </c>
      <c r="D55" s="4">
        <v>0</v>
      </c>
      <c r="E55" s="5">
        <v>0</v>
      </c>
      <c r="F55" s="4">
        <f t="shared" si="3"/>
        <v>8</v>
      </c>
      <c r="G55" s="21">
        <f t="shared" si="4"/>
        <v>2.9655001130596918E-5</v>
      </c>
      <c r="H55" s="16"/>
      <c r="I55" s="16"/>
      <c r="J55" s="16"/>
      <c r="K55" s="16"/>
      <c r="L55" s="16"/>
      <c r="M55" s="16"/>
      <c r="N55" s="16"/>
      <c r="O55" s="16"/>
      <c r="P55" s="16"/>
      <c r="Q55" s="16"/>
    </row>
    <row r="56" spans="1:17" ht="13.8" thickBot="1" x14ac:dyDescent="0.3">
      <c r="A56" s="26" t="s">
        <v>5</v>
      </c>
      <c r="B56" s="8">
        <v>191928</v>
      </c>
      <c r="C56" s="9">
        <v>1</v>
      </c>
      <c r="D56" s="8">
        <v>77841</v>
      </c>
      <c r="E56" s="9">
        <v>1</v>
      </c>
      <c r="F56" s="8">
        <f>SUM(F52:F55)</f>
        <v>269769</v>
      </c>
      <c r="G56" s="9">
        <f>SUM(G52:G55)</f>
        <v>1</v>
      </c>
      <c r="H56" s="16"/>
      <c r="I56" s="16"/>
      <c r="J56" s="16"/>
      <c r="K56" s="16"/>
      <c r="L56" s="16"/>
      <c r="M56" s="16"/>
      <c r="N56" s="16"/>
      <c r="O56" s="16"/>
      <c r="P56" s="16"/>
      <c r="Q56" s="16"/>
    </row>
    <row r="57" spans="1:17" ht="12.75" customHeight="1" x14ac:dyDescent="0.25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</row>
    <row r="58" spans="1:17" ht="13.2" x14ac:dyDescent="0.25">
      <c r="A58" s="32" t="s">
        <v>49</v>
      </c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</row>
    <row r="59" spans="1:17" ht="13.2" x14ac:dyDescent="0.25">
      <c r="A59" s="33" t="s">
        <v>1</v>
      </c>
      <c r="B59" s="31"/>
      <c r="C59" s="1" t="s">
        <v>40</v>
      </c>
      <c r="D59" s="1" t="s">
        <v>50</v>
      </c>
      <c r="E59" s="1" t="s">
        <v>42</v>
      </c>
      <c r="F59" s="1" t="s">
        <v>50</v>
      </c>
      <c r="G59" s="37" t="s">
        <v>5</v>
      </c>
      <c r="H59" s="1" t="s">
        <v>50</v>
      </c>
      <c r="I59" s="16"/>
      <c r="J59" s="16"/>
      <c r="K59" s="16"/>
      <c r="L59" s="16"/>
      <c r="M59" s="16"/>
      <c r="N59" s="16"/>
      <c r="O59" s="16"/>
      <c r="P59" s="16"/>
      <c r="Q59" s="16"/>
    </row>
    <row r="60" spans="1:17" ht="13.2" x14ac:dyDescent="0.25">
      <c r="A60" s="31"/>
      <c r="B60" s="31"/>
      <c r="C60" s="11" t="s">
        <v>11</v>
      </c>
      <c r="D60" s="11" t="s">
        <v>51</v>
      </c>
      <c r="E60" s="11" t="s">
        <v>10</v>
      </c>
      <c r="F60" s="11" t="s">
        <v>32</v>
      </c>
      <c r="G60" s="35"/>
      <c r="H60" s="11" t="s">
        <v>32</v>
      </c>
      <c r="I60" s="16"/>
      <c r="J60" s="16"/>
      <c r="K60" s="16"/>
      <c r="L60" s="16"/>
      <c r="M60" s="16"/>
      <c r="N60" s="16"/>
      <c r="O60" s="16"/>
      <c r="P60" s="16"/>
      <c r="Q60" s="16"/>
    </row>
    <row r="61" spans="1:17" ht="13.2" x14ac:dyDescent="0.25">
      <c r="A61" s="31"/>
      <c r="B61" s="31"/>
      <c r="C61" s="17"/>
      <c r="D61" s="24" t="s">
        <v>11</v>
      </c>
      <c r="E61" s="17"/>
      <c r="F61" s="24" t="s">
        <v>52</v>
      </c>
      <c r="G61" s="36"/>
      <c r="H61" s="17"/>
      <c r="I61" s="16"/>
      <c r="J61" s="16"/>
      <c r="K61" s="16"/>
      <c r="L61" s="16"/>
      <c r="M61" s="16"/>
      <c r="N61" s="16"/>
      <c r="O61" s="16"/>
      <c r="P61" s="16"/>
      <c r="Q61" s="16"/>
    </row>
    <row r="62" spans="1:17" ht="13.2" x14ac:dyDescent="0.25">
      <c r="A62" s="44" t="s">
        <v>53</v>
      </c>
      <c r="B62" s="25" t="s">
        <v>54</v>
      </c>
      <c r="C62" s="4">
        <v>5274</v>
      </c>
      <c r="D62" s="5">
        <v>2.7479054645000001E-2</v>
      </c>
      <c r="E62" s="4">
        <v>0</v>
      </c>
      <c r="F62" s="5">
        <v>0</v>
      </c>
      <c r="G62" s="4">
        <v>5274</v>
      </c>
      <c r="H62" s="5">
        <v>1.9550100000000001E-2</v>
      </c>
      <c r="I62" s="16"/>
      <c r="J62" s="16"/>
      <c r="K62" s="16"/>
      <c r="L62" s="16"/>
      <c r="M62" s="16"/>
      <c r="N62" s="16"/>
      <c r="O62" s="16"/>
      <c r="P62" s="16"/>
      <c r="Q62" s="16"/>
    </row>
    <row r="63" spans="1:17" ht="13.2" x14ac:dyDescent="0.25">
      <c r="A63" s="36"/>
      <c r="B63" s="27" t="s">
        <v>55</v>
      </c>
      <c r="C63" s="4">
        <v>3470</v>
      </c>
      <c r="D63" s="5">
        <v>1.8079696552000001E-2</v>
      </c>
      <c r="E63" s="4">
        <v>7</v>
      </c>
      <c r="F63" s="5">
        <v>8.9926902275150596E-5</v>
      </c>
      <c r="G63" s="4">
        <v>3477</v>
      </c>
      <c r="H63" s="5">
        <v>1.2888800000000001E-2</v>
      </c>
      <c r="I63" s="16"/>
      <c r="J63" s="16"/>
      <c r="K63" s="16"/>
      <c r="L63" s="16"/>
      <c r="M63" s="16"/>
      <c r="N63" s="16"/>
      <c r="O63" s="16"/>
      <c r="P63" s="16"/>
      <c r="Q63" s="16"/>
    </row>
    <row r="64" spans="1:17" ht="13.2" x14ac:dyDescent="0.25">
      <c r="A64" s="47" t="s">
        <v>56</v>
      </c>
      <c r="B64" s="48"/>
      <c r="C64" s="13">
        <v>8744</v>
      </c>
      <c r="D64" s="14">
        <v>4.5558751198E-2</v>
      </c>
      <c r="E64" s="13">
        <v>7</v>
      </c>
      <c r="F64" s="14">
        <v>8.9926902275150596E-5</v>
      </c>
      <c r="G64" s="13">
        <v>8751</v>
      </c>
      <c r="H64" s="14">
        <v>3.24389E-2</v>
      </c>
      <c r="I64" s="16"/>
      <c r="J64" s="16"/>
      <c r="K64" s="16"/>
      <c r="L64" s="16"/>
      <c r="M64" s="16"/>
      <c r="N64" s="16"/>
      <c r="O64" s="16"/>
      <c r="P64" s="16"/>
      <c r="Q64" s="16"/>
    </row>
    <row r="65" spans="1:17" ht="13.2" x14ac:dyDescent="0.25">
      <c r="A65" s="27" t="s">
        <v>57</v>
      </c>
      <c r="B65" s="27" t="s">
        <v>57</v>
      </c>
      <c r="C65" s="4">
        <v>12301</v>
      </c>
      <c r="D65" s="5">
        <v>6.4091742736000004E-2</v>
      </c>
      <c r="E65" s="4">
        <v>338</v>
      </c>
      <c r="F65" s="5">
        <v>4.342184709E-3</v>
      </c>
      <c r="G65" s="4">
        <v>12639</v>
      </c>
      <c r="H65" s="5">
        <v>4.6851200000000003E-2</v>
      </c>
      <c r="I65" s="16"/>
      <c r="J65" s="16"/>
      <c r="K65" s="16"/>
      <c r="L65" s="16"/>
      <c r="M65" s="16"/>
      <c r="N65" s="16"/>
      <c r="O65" s="16"/>
      <c r="P65" s="16"/>
      <c r="Q65" s="16"/>
    </row>
    <row r="66" spans="1:17" ht="13.2" x14ac:dyDescent="0.25">
      <c r="A66" s="27" t="s">
        <v>58</v>
      </c>
      <c r="B66" s="27" t="s">
        <v>58</v>
      </c>
      <c r="C66" s="4">
        <v>31565</v>
      </c>
      <c r="D66" s="5">
        <v>0.16446271518399999</v>
      </c>
      <c r="E66" s="4">
        <v>2952</v>
      </c>
      <c r="F66" s="5">
        <v>3.7923459359000003E-2</v>
      </c>
      <c r="G66" s="4">
        <v>34517</v>
      </c>
      <c r="H66" s="5">
        <v>0.12795019999999999</v>
      </c>
      <c r="I66" s="16"/>
      <c r="J66" s="16"/>
      <c r="K66" s="16"/>
      <c r="L66" s="16"/>
      <c r="M66" s="16"/>
      <c r="N66" s="16"/>
      <c r="O66" s="16"/>
      <c r="P66" s="16"/>
      <c r="Q66" s="16"/>
    </row>
    <row r="67" spans="1:17" ht="13.2" x14ac:dyDescent="0.25">
      <c r="A67" s="47" t="s">
        <v>59</v>
      </c>
      <c r="B67" s="48"/>
      <c r="C67" s="13">
        <v>43866</v>
      </c>
      <c r="D67" s="14">
        <v>0.22855445792099999</v>
      </c>
      <c r="E67" s="13">
        <v>3290</v>
      </c>
      <c r="F67" s="14">
        <v>4.2265644068999998E-2</v>
      </c>
      <c r="G67" s="13">
        <v>47156</v>
      </c>
      <c r="H67" s="14">
        <v>0.1748014</v>
      </c>
      <c r="I67" s="16"/>
      <c r="J67" s="16"/>
      <c r="K67" s="16"/>
      <c r="L67" s="16"/>
      <c r="M67" s="16"/>
      <c r="N67" s="16"/>
      <c r="O67" s="16"/>
      <c r="P67" s="16"/>
      <c r="Q67" s="16"/>
    </row>
    <row r="68" spans="1:17" ht="13.2" x14ac:dyDescent="0.25">
      <c r="A68" s="49" t="s">
        <v>60</v>
      </c>
      <c r="B68" s="27" t="s">
        <v>61</v>
      </c>
      <c r="C68" s="4">
        <v>13016</v>
      </c>
      <c r="D68" s="5">
        <v>6.7817098078000002E-2</v>
      </c>
      <c r="E68" s="4">
        <v>2436</v>
      </c>
      <c r="F68" s="5">
        <v>3.1294561991000003E-2</v>
      </c>
      <c r="G68" s="4">
        <v>15452</v>
      </c>
      <c r="H68" s="5">
        <v>5.7278599999999999E-2</v>
      </c>
      <c r="I68" s="16"/>
      <c r="J68" s="16"/>
      <c r="K68" s="16"/>
      <c r="L68" s="16"/>
      <c r="M68" s="16"/>
      <c r="N68" s="16"/>
      <c r="O68" s="16"/>
      <c r="P68" s="16"/>
      <c r="Q68" s="16"/>
    </row>
    <row r="69" spans="1:17" ht="13.2" x14ac:dyDescent="0.25">
      <c r="A69" s="35"/>
      <c r="B69" s="27" t="s">
        <v>62</v>
      </c>
      <c r="C69" s="4">
        <v>17111</v>
      </c>
      <c r="D69" s="5">
        <v>8.9153224125E-2</v>
      </c>
      <c r="E69" s="4">
        <v>4001</v>
      </c>
      <c r="F69" s="5">
        <v>5.1399647999999999E-2</v>
      </c>
      <c r="G69" s="4">
        <v>21112</v>
      </c>
      <c r="H69" s="5">
        <v>7.8259499999999996E-2</v>
      </c>
      <c r="I69" s="16"/>
      <c r="J69" s="16"/>
      <c r="K69" s="16"/>
      <c r="L69" s="16"/>
      <c r="M69" s="16"/>
      <c r="N69" s="16"/>
      <c r="O69" s="16"/>
      <c r="P69" s="16"/>
      <c r="Q69" s="16"/>
    </row>
    <row r="70" spans="1:17" ht="13.2" x14ac:dyDescent="0.25">
      <c r="A70" s="36"/>
      <c r="B70" s="27" t="s">
        <v>63</v>
      </c>
      <c r="C70" s="4">
        <v>21347</v>
      </c>
      <c r="D70" s="5">
        <v>0.11122400066599999</v>
      </c>
      <c r="E70" s="4">
        <v>6303</v>
      </c>
      <c r="F70" s="5">
        <v>8.0972752147999996E-2</v>
      </c>
      <c r="G70" s="4">
        <v>27650</v>
      </c>
      <c r="H70" s="5">
        <v>0.10249510000000001</v>
      </c>
      <c r="I70" s="16"/>
      <c r="J70" s="16"/>
      <c r="K70" s="16"/>
      <c r="L70" s="16"/>
      <c r="M70" s="16"/>
      <c r="N70" s="16"/>
      <c r="O70" s="16"/>
      <c r="P70" s="16"/>
      <c r="Q70" s="16"/>
    </row>
    <row r="71" spans="1:17" ht="13.2" x14ac:dyDescent="0.25">
      <c r="A71" s="50" t="s">
        <v>64</v>
      </c>
      <c r="B71" s="48"/>
      <c r="C71" s="13">
        <v>51474</v>
      </c>
      <c r="D71" s="14">
        <v>0.26819432287099998</v>
      </c>
      <c r="E71" s="13">
        <v>12740</v>
      </c>
      <c r="F71" s="14">
        <v>0.16366696214000001</v>
      </c>
      <c r="G71" s="13">
        <v>64214</v>
      </c>
      <c r="H71" s="14">
        <v>0.2380332</v>
      </c>
      <c r="I71" s="16"/>
      <c r="J71" s="16"/>
      <c r="K71" s="16"/>
      <c r="L71" s="16"/>
      <c r="M71" s="16"/>
      <c r="N71" s="16"/>
      <c r="O71" s="16"/>
      <c r="P71" s="16"/>
      <c r="Q71" s="16"/>
    </row>
    <row r="72" spans="1:17" ht="13.2" x14ac:dyDescent="0.25">
      <c r="A72" s="49" t="s">
        <v>65</v>
      </c>
      <c r="B72" s="27" t="s">
        <v>66</v>
      </c>
      <c r="C72" s="4">
        <v>31780</v>
      </c>
      <c r="D72" s="5">
        <v>0.16558292693000001</v>
      </c>
      <c r="E72" s="4">
        <v>13530</v>
      </c>
      <c r="F72" s="5">
        <v>0.17381585539700001</v>
      </c>
      <c r="G72" s="4">
        <v>45310</v>
      </c>
      <c r="H72" s="5">
        <v>0.16795850000000001</v>
      </c>
      <c r="I72" s="16"/>
      <c r="J72" s="16"/>
      <c r="K72" s="16"/>
      <c r="L72" s="16"/>
      <c r="M72" s="16"/>
      <c r="N72" s="16"/>
      <c r="O72" s="16"/>
      <c r="P72" s="16"/>
      <c r="Q72" s="16"/>
    </row>
    <row r="73" spans="1:17" ht="13.2" x14ac:dyDescent="0.25">
      <c r="A73" s="35"/>
      <c r="B73" s="27" t="s">
        <v>67</v>
      </c>
      <c r="C73" s="4">
        <v>33772</v>
      </c>
      <c r="D73" s="5">
        <v>0.17596181901499999</v>
      </c>
      <c r="E73" s="4">
        <v>21504</v>
      </c>
      <c r="F73" s="5">
        <v>0.27625544378900002</v>
      </c>
      <c r="G73" s="4">
        <v>55276</v>
      </c>
      <c r="H73" s="5">
        <v>0.20490120000000001</v>
      </c>
      <c r="I73" s="16"/>
      <c r="J73" s="16"/>
      <c r="K73" s="16"/>
      <c r="L73" s="16"/>
      <c r="M73" s="16"/>
      <c r="N73" s="16"/>
      <c r="O73" s="16"/>
      <c r="P73" s="16"/>
      <c r="Q73" s="16"/>
    </row>
    <row r="74" spans="1:17" ht="13.2" x14ac:dyDescent="0.25">
      <c r="A74" s="35"/>
      <c r="B74" s="27" t="s">
        <v>68</v>
      </c>
      <c r="C74" s="4">
        <v>17862</v>
      </c>
      <c r="D74" s="5">
        <v>9.3066149806000004E-2</v>
      </c>
      <c r="E74" s="4">
        <v>18918</v>
      </c>
      <c r="F74" s="5">
        <v>0.24303387674800001</v>
      </c>
      <c r="G74" s="4">
        <v>36780</v>
      </c>
      <c r="H74" s="5">
        <v>0.13633890000000001</v>
      </c>
      <c r="I74" s="16"/>
      <c r="J74" s="16"/>
      <c r="K74" s="16"/>
      <c r="L74" s="16"/>
      <c r="M74" s="16"/>
      <c r="N74" s="16"/>
      <c r="O74" s="16"/>
      <c r="P74" s="16"/>
      <c r="Q74" s="16"/>
    </row>
    <row r="75" spans="1:17" ht="13.2" x14ac:dyDescent="0.25">
      <c r="A75" s="35"/>
      <c r="B75" s="27" t="s">
        <v>69</v>
      </c>
      <c r="C75" s="4">
        <v>4081</v>
      </c>
      <c r="D75" s="5">
        <v>2.1263182025999999E-2</v>
      </c>
      <c r="E75" s="4">
        <v>7018</v>
      </c>
      <c r="F75" s="5">
        <v>9.0158142881000006E-2</v>
      </c>
      <c r="G75" s="4">
        <v>11099</v>
      </c>
      <c r="H75" s="5">
        <v>4.1142600000000001E-2</v>
      </c>
      <c r="I75" s="16"/>
      <c r="J75" s="16"/>
      <c r="K75" s="16"/>
      <c r="L75" s="16"/>
      <c r="M75" s="16"/>
      <c r="N75" s="16"/>
      <c r="O75" s="16"/>
      <c r="P75" s="16"/>
      <c r="Q75" s="16"/>
    </row>
    <row r="76" spans="1:17" ht="13.2" x14ac:dyDescent="0.25">
      <c r="A76" s="36"/>
      <c r="B76" s="27" t="s">
        <v>70</v>
      </c>
      <c r="C76" s="4">
        <v>346</v>
      </c>
      <c r="D76" s="5">
        <v>1.802759368E-3</v>
      </c>
      <c r="E76" s="4">
        <v>813</v>
      </c>
      <c r="F76" s="5">
        <v>1.0444367364E-2</v>
      </c>
      <c r="G76" s="4">
        <v>1159</v>
      </c>
      <c r="H76" s="5">
        <v>4.2963000000000003E-3</v>
      </c>
      <c r="I76" s="16"/>
      <c r="J76" s="16"/>
      <c r="K76" s="16"/>
      <c r="L76" s="16"/>
      <c r="M76" s="16"/>
      <c r="N76" s="16"/>
      <c r="O76" s="16"/>
      <c r="P76" s="16"/>
      <c r="Q76" s="16"/>
    </row>
    <row r="77" spans="1:17" ht="13.2" x14ac:dyDescent="0.25">
      <c r="A77" s="50" t="s">
        <v>71</v>
      </c>
      <c r="B77" s="48"/>
      <c r="C77" s="13">
        <v>87841</v>
      </c>
      <c r="D77" s="14">
        <v>0.45767683714700003</v>
      </c>
      <c r="E77" s="13">
        <v>61783</v>
      </c>
      <c r="F77" s="14">
        <v>0.79370768617999998</v>
      </c>
      <c r="G77" s="13">
        <v>149624</v>
      </c>
      <c r="H77" s="14">
        <v>0.55463750000000001</v>
      </c>
      <c r="I77" s="16"/>
      <c r="J77" s="16"/>
      <c r="K77" s="16"/>
      <c r="L77" s="16"/>
      <c r="M77" s="16"/>
      <c r="N77" s="16"/>
      <c r="O77" s="16"/>
      <c r="P77" s="16"/>
      <c r="Q77" s="16"/>
    </row>
    <row r="78" spans="1:17" ht="13.2" x14ac:dyDescent="0.25">
      <c r="A78" s="45" t="s">
        <v>5</v>
      </c>
      <c r="B78" s="46"/>
      <c r="C78" s="28">
        <v>191928</v>
      </c>
      <c r="D78" s="29">
        <v>1</v>
      </c>
      <c r="E78" s="28">
        <v>77841</v>
      </c>
      <c r="F78" s="29">
        <v>1</v>
      </c>
      <c r="G78" s="28">
        <v>269769</v>
      </c>
      <c r="H78" s="29">
        <v>0.99999990000000005</v>
      </c>
      <c r="I78" s="16"/>
      <c r="J78" s="16"/>
      <c r="K78" s="16"/>
      <c r="L78" s="16"/>
      <c r="M78" s="16"/>
      <c r="N78" s="16"/>
      <c r="O78" s="16"/>
      <c r="P78" s="16"/>
      <c r="Q78" s="16"/>
    </row>
    <row r="79" spans="1:17" ht="12.75" customHeight="1" x14ac:dyDescent="0.25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</row>
    <row r="80" spans="1:17" ht="13.8" thickBot="1" x14ac:dyDescent="0.3">
      <c r="A80" s="32" t="s">
        <v>72</v>
      </c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</row>
    <row r="81" spans="1:4" ht="13.2" x14ac:dyDescent="0.25">
      <c r="A81" s="33" t="s">
        <v>1</v>
      </c>
      <c r="B81" s="31"/>
      <c r="C81" s="1" t="s">
        <v>40</v>
      </c>
      <c r="D81" s="1" t="s">
        <v>73</v>
      </c>
    </row>
    <row r="82" spans="1:4" ht="13.8" thickBot="1" x14ac:dyDescent="0.3">
      <c r="A82" s="31"/>
      <c r="B82" s="31"/>
      <c r="C82" s="24" t="s">
        <v>74</v>
      </c>
      <c r="D82" s="24"/>
    </row>
    <row r="83" spans="1:4" ht="13.8" thickBot="1" x14ac:dyDescent="0.3">
      <c r="A83" s="44" t="s">
        <v>75</v>
      </c>
      <c r="B83" s="25" t="s">
        <v>76</v>
      </c>
      <c r="C83" s="4">
        <v>9566</v>
      </c>
      <c r="D83" s="19">
        <f>C83/$C$101</f>
        <v>4.9841866959833683E-2</v>
      </c>
    </row>
    <row r="84" spans="1:4" ht="13.2" x14ac:dyDescent="0.25">
      <c r="A84" s="35"/>
      <c r="B84" s="27" t="s">
        <v>77</v>
      </c>
      <c r="C84" s="4">
        <v>2435</v>
      </c>
      <c r="D84" s="19">
        <f t="shared" ref="D84:D101" si="5">C84/$C$101</f>
        <v>1.2687115413672907E-2</v>
      </c>
    </row>
    <row r="85" spans="1:4" ht="13.2" x14ac:dyDescent="0.25">
      <c r="A85" s="35"/>
      <c r="B85" s="27" t="s">
        <v>78</v>
      </c>
      <c r="C85" s="4">
        <v>116464</v>
      </c>
      <c r="D85" s="19">
        <f t="shared" si="5"/>
        <v>0.60681404909158165</v>
      </c>
    </row>
    <row r="86" spans="1:4" ht="13.2" x14ac:dyDescent="0.25">
      <c r="A86" s="35"/>
      <c r="B86" s="27" t="s">
        <v>79</v>
      </c>
      <c r="C86" s="4">
        <v>0</v>
      </c>
      <c r="D86" s="19">
        <f t="shared" si="5"/>
        <v>0</v>
      </c>
    </row>
    <row r="87" spans="1:4" ht="13.8" thickBot="1" x14ac:dyDescent="0.3">
      <c r="A87" s="35"/>
      <c r="B87" s="27" t="s">
        <v>80</v>
      </c>
      <c r="C87" s="4">
        <v>28</v>
      </c>
      <c r="D87" s="19">
        <f t="shared" si="5"/>
        <v>1.4588880147139278E-4</v>
      </c>
    </row>
    <row r="88" spans="1:4" ht="13.8" thickBot="1" x14ac:dyDescent="0.3">
      <c r="A88" s="36"/>
      <c r="B88" s="15" t="s">
        <v>5</v>
      </c>
      <c r="C88" s="13">
        <v>128493</v>
      </c>
      <c r="D88" s="22">
        <f t="shared" si="5"/>
        <v>0.66948892026655971</v>
      </c>
    </row>
    <row r="89" spans="1:4" ht="13.8" thickBot="1" x14ac:dyDescent="0.3">
      <c r="A89" s="49" t="s">
        <v>81</v>
      </c>
      <c r="B89" s="27" t="s">
        <v>81</v>
      </c>
      <c r="C89" s="4">
        <v>5935</v>
      </c>
      <c r="D89" s="23">
        <f t="shared" si="5"/>
        <v>3.0923215597597004E-2</v>
      </c>
    </row>
    <row r="90" spans="1:4" ht="13.8" thickBot="1" x14ac:dyDescent="0.3">
      <c r="A90" s="36"/>
      <c r="B90" s="15" t="s">
        <v>5</v>
      </c>
      <c r="C90" s="13">
        <v>5935</v>
      </c>
      <c r="D90" s="22">
        <f t="shared" si="5"/>
        <v>3.0923215597597004E-2</v>
      </c>
    </row>
    <row r="91" spans="1:4" ht="13.8" thickBot="1" x14ac:dyDescent="0.3">
      <c r="A91" s="49" t="s">
        <v>82</v>
      </c>
      <c r="B91" s="27" t="s">
        <v>83</v>
      </c>
      <c r="C91" s="4">
        <v>7806</v>
      </c>
      <c r="D91" s="23">
        <f t="shared" si="5"/>
        <v>4.0671713724489002E-2</v>
      </c>
    </row>
    <row r="92" spans="1:4" ht="13.8" thickBot="1" x14ac:dyDescent="0.3">
      <c r="A92" s="35"/>
      <c r="B92" s="27" t="s">
        <v>84</v>
      </c>
      <c r="C92" s="4">
        <v>920</v>
      </c>
      <c r="D92" s="23">
        <f t="shared" si="5"/>
        <v>4.7934891912029057E-3</v>
      </c>
    </row>
    <row r="93" spans="1:4" ht="13.8" thickBot="1" x14ac:dyDescent="0.3">
      <c r="A93" s="35"/>
      <c r="B93" s="27" t="s">
        <v>85</v>
      </c>
      <c r="C93" s="4">
        <v>19885</v>
      </c>
      <c r="D93" s="23">
        <f t="shared" si="5"/>
        <v>0.10360710061638019</v>
      </c>
    </row>
    <row r="94" spans="1:4" ht="13.8" thickBot="1" x14ac:dyDescent="0.3">
      <c r="A94" s="35"/>
      <c r="B94" s="27" t="s">
        <v>86</v>
      </c>
      <c r="C94" s="4">
        <v>20218</v>
      </c>
      <c r="D94" s="23">
        <f t="shared" si="5"/>
        <v>0.10534213529102211</v>
      </c>
    </row>
    <row r="95" spans="1:4" ht="13.8" thickBot="1" x14ac:dyDescent="0.3">
      <c r="A95" s="35"/>
      <c r="B95" s="27" t="s">
        <v>87</v>
      </c>
      <c r="C95" s="4">
        <v>3021</v>
      </c>
      <c r="D95" s="23">
        <f t="shared" si="5"/>
        <v>1.5740359615895629E-2</v>
      </c>
    </row>
    <row r="96" spans="1:4" ht="13.8" thickBot="1" x14ac:dyDescent="0.3">
      <c r="A96" s="35"/>
      <c r="B96" s="27" t="s">
        <v>88</v>
      </c>
      <c r="C96" s="4">
        <v>5649</v>
      </c>
      <c r="D96" s="23">
        <f t="shared" si="5"/>
        <v>2.9433065696853493E-2</v>
      </c>
    </row>
    <row r="97" spans="1:17" ht="13.8" thickBot="1" x14ac:dyDescent="0.3">
      <c r="A97" s="36"/>
      <c r="B97" s="15" t="s">
        <v>5</v>
      </c>
      <c r="C97" s="13">
        <v>57499</v>
      </c>
      <c r="D97" s="22">
        <f t="shared" si="5"/>
        <v>0.29958786413584332</v>
      </c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</row>
    <row r="98" spans="1:17" ht="13.8" thickBot="1" x14ac:dyDescent="0.3">
      <c r="A98" s="49" t="s">
        <v>89</v>
      </c>
      <c r="B98" s="27" t="s">
        <v>90</v>
      </c>
      <c r="C98" s="4">
        <v>0</v>
      </c>
      <c r="D98" s="23">
        <f t="shared" si="5"/>
        <v>0</v>
      </c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</row>
    <row r="99" spans="1:17" ht="13.8" thickBot="1" x14ac:dyDescent="0.3">
      <c r="A99" s="35"/>
      <c r="B99" s="27" t="s">
        <v>91</v>
      </c>
      <c r="C99" s="4">
        <v>0</v>
      </c>
      <c r="D99" s="23">
        <f t="shared" si="5"/>
        <v>0</v>
      </c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</row>
    <row r="100" spans="1:17" ht="13.8" thickBot="1" x14ac:dyDescent="0.3">
      <c r="A100" s="36"/>
      <c r="B100" s="15" t="s">
        <v>5</v>
      </c>
      <c r="C100" s="13">
        <v>0</v>
      </c>
      <c r="D100" s="22">
        <f t="shared" si="5"/>
        <v>0</v>
      </c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</row>
    <row r="101" spans="1:17" ht="13.8" thickBot="1" x14ac:dyDescent="0.3">
      <c r="A101" s="45" t="s">
        <v>5</v>
      </c>
      <c r="B101" s="46"/>
      <c r="C101" s="13">
        <v>191927</v>
      </c>
      <c r="D101" s="22">
        <f t="shared" si="5"/>
        <v>1</v>
      </c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</row>
    <row r="102" spans="1:17" ht="12.75" customHeight="1" x14ac:dyDescent="0.25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</row>
    <row r="103" spans="1:17" ht="12.75" customHeight="1" x14ac:dyDescent="0.25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</row>
    <row r="104" spans="1:17" ht="12.75" customHeight="1" x14ac:dyDescent="0.25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</row>
    <row r="105" spans="1:17" ht="12.75" customHeight="1" x14ac:dyDescent="0.25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</row>
    <row r="106" spans="1:17" ht="12.75" customHeight="1" x14ac:dyDescent="0.25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</row>
    <row r="107" spans="1:17" ht="12.75" customHeight="1" x14ac:dyDescent="0.25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</row>
    <row r="108" spans="1:17" ht="13.2" x14ac:dyDescent="0.25">
      <c r="A108" s="51">
        <v>44287</v>
      </c>
      <c r="B108" s="31"/>
      <c r="C108" s="31"/>
      <c r="D108" s="31"/>
      <c r="E108" s="31"/>
      <c r="F108" s="31"/>
      <c r="G108" s="52">
        <v>1</v>
      </c>
      <c r="H108" s="31"/>
      <c r="I108" s="31"/>
      <c r="J108" s="31"/>
      <c r="K108" s="31"/>
      <c r="L108" s="31"/>
      <c r="M108" s="53">
        <v>0.59817129000000002</v>
      </c>
      <c r="N108" s="31"/>
      <c r="O108" s="31"/>
      <c r="P108" s="31"/>
      <c r="Q108" s="31"/>
    </row>
  </sheetData>
  <mergeCells count="65">
    <mergeCell ref="A107:Q107"/>
    <mergeCell ref="A108:F108"/>
    <mergeCell ref="G108:L108"/>
    <mergeCell ref="M108:Q108"/>
    <mergeCell ref="G50:G51"/>
    <mergeCell ref="A102:Q102"/>
    <mergeCell ref="A103:Q103"/>
    <mergeCell ref="A104:Q104"/>
    <mergeCell ref="A105:Q105"/>
    <mergeCell ref="A106:Q106"/>
    <mergeCell ref="A83:A88"/>
    <mergeCell ref="A89:A90"/>
    <mergeCell ref="A91:A97"/>
    <mergeCell ref="A98:A100"/>
    <mergeCell ref="A101:B101"/>
    <mergeCell ref="A77:B77"/>
    <mergeCell ref="A78:B78"/>
    <mergeCell ref="A79:Q79"/>
    <mergeCell ref="A80:Q80"/>
    <mergeCell ref="A81:B82"/>
    <mergeCell ref="A64:B64"/>
    <mergeCell ref="A67:B67"/>
    <mergeCell ref="A68:A70"/>
    <mergeCell ref="A71:B71"/>
    <mergeCell ref="A72:A76"/>
    <mergeCell ref="A57:Q57"/>
    <mergeCell ref="A58:Q58"/>
    <mergeCell ref="A59:B61"/>
    <mergeCell ref="G59:G61"/>
    <mergeCell ref="A62:A63"/>
    <mergeCell ref="A48:Q48"/>
    <mergeCell ref="A49:Q49"/>
    <mergeCell ref="A50:A51"/>
    <mergeCell ref="C50:C51"/>
    <mergeCell ref="E50:E51"/>
    <mergeCell ref="A37:Q37"/>
    <mergeCell ref="A38:Q38"/>
    <mergeCell ref="A39:A40"/>
    <mergeCell ref="B39:D39"/>
    <mergeCell ref="E39:G39"/>
    <mergeCell ref="H39:J39"/>
    <mergeCell ref="A24:Q24"/>
    <mergeCell ref="A25:Q25"/>
    <mergeCell ref="A26:A29"/>
    <mergeCell ref="B26:D26"/>
    <mergeCell ref="E26:G26"/>
    <mergeCell ref="H26:J26"/>
    <mergeCell ref="K26:M26"/>
    <mergeCell ref="N26:P26"/>
    <mergeCell ref="Q26:Q29"/>
    <mergeCell ref="B27:B29"/>
    <mergeCell ref="E27:E29"/>
    <mergeCell ref="H27:H29"/>
    <mergeCell ref="K27:K29"/>
    <mergeCell ref="N27:N29"/>
    <mergeCell ref="A14:Q14"/>
    <mergeCell ref="A15:A16"/>
    <mergeCell ref="B15:D15"/>
    <mergeCell ref="E15:G15"/>
    <mergeCell ref="H15:J15"/>
    <mergeCell ref="A1:Q1"/>
    <mergeCell ref="A2:Q2"/>
    <mergeCell ref="A3:A5"/>
    <mergeCell ref="F3:F5"/>
    <mergeCell ref="A13:Q1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04059DBCA46F4AB386FD0EC260DB45" ma:contentTypeVersion="4" ma:contentTypeDescription="Een nieuw document maken." ma:contentTypeScope="" ma:versionID="c599184d330283eddcc233a2c2df8eca">
  <xsd:schema xmlns:xsd="http://www.w3.org/2001/XMLSchema" xmlns:xs="http://www.w3.org/2001/XMLSchema" xmlns:p="http://schemas.microsoft.com/office/2006/metadata/properties" xmlns:ns2="74699124-d8d6-494e-b6ce-a4d5be02ae54" xmlns:ns3="f84df657-13e5-4ac6-a109-a74a11d2d2fe" targetNamespace="http://schemas.microsoft.com/office/2006/metadata/properties" ma:root="true" ma:fieldsID="f07dc0b342b98543a7daa4a01396bcbd" ns2:_="" ns3:_="">
    <xsd:import namespace="74699124-d8d6-494e-b6ce-a4d5be02ae54"/>
    <xsd:import namespace="f84df657-13e5-4ac6-a109-a74a11d2d2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99124-d8d6-494e-b6ce-a4d5be02ae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4df657-13e5-4ac6-a109-a74a11d2d2f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5AE1C2-8A36-4955-9630-02DACF5D804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20EC055-4565-43D9-8C4F-29CE71486B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699124-d8d6-494e-b6ce-a4d5be02ae54"/>
    <ds:schemaRef ds:uri="f84df657-13e5-4ac6-a109-a74a11d2d2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FF85960-CBB3-4375-8A5E-7D6210DF4F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Pagina1_1</vt:lpstr>
    </vt:vector>
  </TitlesOfParts>
  <Manager/>
  <Company>IBM Incorporated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 Spiegeleer, Kristof</dc:creator>
  <cp:keywords/>
  <dc:description/>
  <cp:lastModifiedBy>Nijs, Ilona</cp:lastModifiedBy>
  <cp:revision/>
  <dcterms:created xsi:type="dcterms:W3CDTF">2021-04-01T12:29:59Z</dcterms:created>
  <dcterms:modified xsi:type="dcterms:W3CDTF">2021-07-05T19:47:35Z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0x010100B004059DBCA46F4AB386FD0EC260DB45</vt:lpwstr>
  </property>
</Properties>
</file>